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65" yWindow="-465" windowWidth="25440" windowHeight="14685"/>
  </bookViews>
  <sheets>
    <sheet name="Feuille de match" sheetId="1" r:id="rId1"/>
    <sheet name="Equipes (Resultats)" sheetId="3" r:id="rId2"/>
    <sheet name="Equipes" sheetId="2" r:id="rId3"/>
  </sheets>
  <definedNames>
    <definedName name="_xlnm._FilterDatabase" localSheetId="2" hidden="1">Equipes!$B$1:$M$60</definedName>
    <definedName name="_xlnm._FilterDatabase" localSheetId="1" hidden="1">'Equipes (Resultats)'!$B$1:$M$61</definedName>
    <definedName name="_xlnm.Print_Area" localSheetId="0">'Feuille de match'!$A$1:$M$42</definedName>
  </definedNames>
  <calcPr calcId="125725"/>
</workbook>
</file>

<file path=xl/calcChain.xml><?xml version="1.0" encoding="utf-8"?>
<calcChain xmlns="http://schemas.openxmlformats.org/spreadsheetml/2006/main">
  <c r="F29" i="1"/>
  <c r="A61" i="3"/>
  <c r="A60"/>
  <c r="A59"/>
  <c r="A58"/>
  <c r="A55"/>
  <c r="A54"/>
  <c r="A53"/>
  <c r="A52"/>
  <c r="A49"/>
  <c r="A48"/>
  <c r="A47"/>
  <c r="A46"/>
  <c r="A43"/>
  <c r="A42"/>
  <c r="A41"/>
  <c r="A40"/>
  <c r="A37"/>
  <c r="A36"/>
  <c r="A35"/>
  <c r="A34"/>
  <c r="A31"/>
  <c r="A30"/>
  <c r="A29"/>
  <c r="A28"/>
  <c r="A25"/>
  <c r="A24"/>
  <c r="A23"/>
  <c r="A22"/>
  <c r="A19"/>
  <c r="A18"/>
  <c r="A17"/>
  <c r="A16"/>
  <c r="A13"/>
  <c r="A12"/>
  <c r="A11"/>
  <c r="A10"/>
  <c r="A7"/>
  <c r="A6"/>
  <c r="A5"/>
  <c r="A4"/>
  <c r="R60"/>
  <c r="R61" s="1"/>
  <c r="Q58"/>
  <c r="Q59" s="1"/>
  <c r="R54"/>
  <c r="R55" s="1"/>
  <c r="Q52"/>
  <c r="Q53" s="1"/>
  <c r="R48"/>
  <c r="R49" s="1"/>
  <c r="Q46"/>
  <c r="Q47" s="1"/>
  <c r="R42"/>
  <c r="R43" s="1"/>
  <c r="Q40"/>
  <c r="Q41" s="1"/>
  <c r="R36"/>
  <c r="R37" s="1"/>
  <c r="Q34"/>
  <c r="Q35" s="1"/>
  <c r="R30"/>
  <c r="R31" s="1"/>
  <c r="Q28"/>
  <c r="Q29" s="1"/>
  <c r="R24"/>
  <c r="R25" s="1"/>
  <c r="Q22"/>
  <c r="Q23" s="1"/>
  <c r="R18"/>
  <c r="R19" s="1"/>
  <c r="Q16"/>
  <c r="Q17" s="1"/>
  <c r="R12"/>
  <c r="R13" s="1"/>
  <c r="Q10"/>
  <c r="Q11" s="1"/>
  <c r="R6"/>
  <c r="R7" s="1"/>
  <c r="Q4"/>
  <c r="Q5" s="1"/>
  <c r="M60"/>
  <c r="M61" s="1"/>
  <c r="L58"/>
  <c r="L59" s="1"/>
  <c r="M54"/>
  <c r="M55" s="1"/>
  <c r="M48"/>
  <c r="M49" s="1"/>
  <c r="L46"/>
  <c r="L47" s="1"/>
  <c r="M42"/>
  <c r="M43" s="1"/>
  <c r="L40"/>
  <c r="L41" s="1"/>
  <c r="M36"/>
  <c r="M37" s="1"/>
  <c r="L34"/>
  <c r="L35" s="1"/>
  <c r="M30"/>
  <c r="M31" s="1"/>
  <c r="L28"/>
  <c r="L29" s="1"/>
  <c r="M24"/>
  <c r="M25" s="1"/>
  <c r="L22"/>
  <c r="L23" s="1"/>
  <c r="M18"/>
  <c r="M19" s="1"/>
  <c r="L16"/>
  <c r="L17" s="1"/>
  <c r="M12"/>
  <c r="M13" s="1"/>
  <c r="L10"/>
  <c r="L11" s="1"/>
  <c r="M6"/>
  <c r="M7" s="1"/>
  <c r="L4"/>
  <c r="L5" s="1"/>
  <c r="L52"/>
  <c r="L53" s="1"/>
  <c r="F34" i="1"/>
  <c r="F32"/>
  <c r="L29"/>
  <c r="K59" i="2"/>
  <c r="J57"/>
  <c r="K53"/>
  <c r="J51"/>
  <c r="K47"/>
  <c r="J45"/>
  <c r="K41"/>
  <c r="J39"/>
  <c r="K35"/>
  <c r="J33"/>
  <c r="K29"/>
  <c r="J27"/>
  <c r="K23"/>
  <c r="J21"/>
  <c r="K17"/>
  <c r="J15"/>
  <c r="K11"/>
  <c r="J9"/>
  <c r="K5"/>
  <c r="J3"/>
  <c r="M11" l="1"/>
  <c r="M23"/>
  <c r="M24" s="1"/>
  <c r="M35"/>
  <c r="M36" s="1"/>
  <c r="M47"/>
  <c r="M48" s="1"/>
  <c r="M59"/>
  <c r="M60" s="1"/>
  <c r="L21"/>
  <c r="L33"/>
  <c r="L34" s="1"/>
  <c r="L45"/>
  <c r="L46" s="1"/>
  <c r="L57"/>
  <c r="L58" s="1"/>
  <c r="M17"/>
  <c r="M18" s="1"/>
  <c r="M29"/>
  <c r="M30" s="1"/>
  <c r="M41"/>
  <c r="M42" s="1"/>
  <c r="M53"/>
  <c r="M54" s="1"/>
  <c r="L3"/>
  <c r="L4" s="1"/>
  <c r="L15"/>
  <c r="L16" s="1"/>
  <c r="L27"/>
  <c r="L28" s="1"/>
  <c r="L39"/>
  <c r="L40" s="1"/>
  <c r="L51"/>
  <c r="L52" s="1"/>
  <c r="L9"/>
  <c r="L10" s="1"/>
  <c r="M5"/>
  <c r="M6" s="1"/>
  <c r="L22"/>
  <c r="M12"/>
</calcChain>
</file>

<file path=xl/sharedStrings.xml><?xml version="1.0" encoding="utf-8"?>
<sst xmlns="http://schemas.openxmlformats.org/spreadsheetml/2006/main" count="636" uniqueCount="166">
  <si>
    <t>N°</t>
  </si>
  <si>
    <t>Scores retenus</t>
  </si>
  <si>
    <t>Points trophée</t>
  </si>
  <si>
    <t>Egalité :  2 pts</t>
  </si>
  <si>
    <t>Victoire : 3 pts</t>
  </si>
  <si>
    <t>Défaite :  1 pt</t>
  </si>
  <si>
    <t xml:space="preserve">Golf </t>
  </si>
  <si>
    <t>Golf</t>
  </si>
  <si>
    <t>pts</t>
  </si>
  <si>
    <t>Signature du Capitaine :</t>
  </si>
  <si>
    <t>Aller</t>
  </si>
  <si>
    <t>Retour</t>
  </si>
  <si>
    <t>R</t>
  </si>
  <si>
    <t>V</t>
  </si>
  <si>
    <t>Index</t>
  </si>
  <si>
    <t>Brut</t>
  </si>
  <si>
    <t>Net</t>
  </si>
  <si>
    <t>Journée n°:</t>
  </si>
  <si>
    <t xml:space="preserve">                   FEUILLE DE MATCH</t>
  </si>
  <si>
    <t>1A</t>
  </si>
  <si>
    <t>1B</t>
  </si>
  <si>
    <t>2A</t>
  </si>
  <si>
    <t>2B</t>
  </si>
  <si>
    <t>3A</t>
  </si>
  <si>
    <t>3B</t>
  </si>
  <si>
    <t>4A</t>
  </si>
  <si>
    <t>4B</t>
  </si>
  <si>
    <t>5A</t>
  </si>
  <si>
    <t>5B</t>
  </si>
  <si>
    <t>1er Net</t>
  </si>
  <si>
    <t>2ème Net</t>
  </si>
  <si>
    <t>3ème Net</t>
  </si>
  <si>
    <t>Forfait :   0</t>
  </si>
  <si>
    <t>de</t>
  </si>
  <si>
    <t>ASGCA</t>
  </si>
  <si>
    <t>6A</t>
  </si>
  <si>
    <t>6B</t>
  </si>
  <si>
    <t>1er brut</t>
  </si>
  <si>
    <t>Nom</t>
  </si>
  <si>
    <t>Prénom</t>
  </si>
  <si>
    <t>Total points stableford</t>
  </si>
  <si>
    <t>4ème Net</t>
  </si>
  <si>
    <t>Feuille de résultats à envoyer à Guy POMET : pometguy2@hotmail.com</t>
  </si>
  <si>
    <t>Receveur :</t>
  </si>
  <si>
    <t>Visiteur :</t>
  </si>
  <si>
    <t>TEE</t>
  </si>
  <si>
    <t>1 Bis</t>
  </si>
  <si>
    <t>18Bis</t>
  </si>
  <si>
    <t>Date de la rencontre : 11/04/2022</t>
  </si>
  <si>
    <t>Trophée 2021/2022</t>
  </si>
  <si>
    <t>X</t>
  </si>
  <si>
    <t>BARBAROUX</t>
  </si>
  <si>
    <t>FROMAGET</t>
  </si>
  <si>
    <t>WILLIAMSON</t>
  </si>
  <si>
    <t>BAUDIN</t>
  </si>
  <si>
    <t>SAUSSOTTE</t>
  </si>
  <si>
    <t>RIVOIRA</t>
  </si>
  <si>
    <t>EQUIPE NON COMPTABILISEE ST MAXIME BAUSSET/FELZINE</t>
  </si>
  <si>
    <t>EQUIPE DISCALIFIEE BARBAROUX  TAKVORIAN/LARGENTON</t>
  </si>
  <si>
    <t>VALGARDE</t>
  </si>
  <si>
    <t>CAVDAR</t>
  </si>
  <si>
    <t>Kamil</t>
  </si>
  <si>
    <t>FR</t>
  </si>
  <si>
    <t>Série</t>
  </si>
  <si>
    <t>Jaunes</t>
  </si>
  <si>
    <t>SIMUTOGA</t>
  </si>
  <si>
    <t>Soane</t>
  </si>
  <si>
    <t>JOHNSTON</t>
  </si>
  <si>
    <t>Alexander</t>
  </si>
  <si>
    <t>GB</t>
  </si>
  <si>
    <t>MAILFERT</t>
  </si>
  <si>
    <t>Philippe</t>
  </si>
  <si>
    <t>09h00</t>
  </si>
  <si>
    <t>Carol</t>
  </si>
  <si>
    <t>Rouges</t>
  </si>
  <si>
    <t>RAMBEAU</t>
  </si>
  <si>
    <t>Patrick</t>
  </si>
  <si>
    <t>GAUTHIER</t>
  </si>
  <si>
    <t>Alain</t>
  </si>
  <si>
    <t>MOUREN</t>
  </si>
  <si>
    <t>Raphael</t>
  </si>
  <si>
    <t>RODHAIN</t>
  </si>
  <si>
    <t>Antoine</t>
  </si>
  <si>
    <t>CONTREAU</t>
  </si>
  <si>
    <t>Laurent</t>
  </si>
  <si>
    <t>Danielle</t>
  </si>
  <si>
    <t>AMIGOUET</t>
  </si>
  <si>
    <t>Claude</t>
  </si>
  <si>
    <t>TRUCHET</t>
  </si>
  <si>
    <t>Dominique</t>
  </si>
  <si>
    <t>SIMON</t>
  </si>
  <si>
    <t>Georges</t>
  </si>
  <si>
    <t>ARMAND</t>
  </si>
  <si>
    <t>Arlette</t>
  </si>
  <si>
    <t>ESTIENNE</t>
  </si>
  <si>
    <t>Jean-Louis</t>
  </si>
  <si>
    <t>THOMAS</t>
  </si>
  <si>
    <t>Catherine</t>
  </si>
  <si>
    <t>SALEMI</t>
  </si>
  <si>
    <t>Lucien</t>
  </si>
  <si>
    <t>FAUCHON</t>
  </si>
  <si>
    <t>Michele</t>
  </si>
  <si>
    <t>Xavier</t>
  </si>
  <si>
    <t>MOUTON</t>
  </si>
  <si>
    <t>Gilbert</t>
  </si>
  <si>
    <t>LYNCH</t>
  </si>
  <si>
    <t>Michael</t>
  </si>
  <si>
    <t>OUET</t>
  </si>
  <si>
    <t>PACA</t>
  </si>
  <si>
    <t>HOULLE</t>
  </si>
  <si>
    <t>Jean-Claude</t>
  </si>
  <si>
    <t>GHIELMETTI</t>
  </si>
  <si>
    <t>André</t>
  </si>
  <si>
    <t>09h10</t>
  </si>
  <si>
    <t>BRÉMOND</t>
  </si>
  <si>
    <t>Sylvie</t>
  </si>
  <si>
    <t>LAFAY</t>
  </si>
  <si>
    <t>Lionel</t>
  </si>
  <si>
    <t>JANNIN</t>
  </si>
  <si>
    <t>JOUAS</t>
  </si>
  <si>
    <t>NAUDIN</t>
  </si>
  <si>
    <t>Christine</t>
  </si>
  <si>
    <t>Marc</t>
  </si>
  <si>
    <t>Jean-Pierre</t>
  </si>
  <si>
    <t>CURTI</t>
  </si>
  <si>
    <t>COBOS</t>
  </si>
  <si>
    <t>Vincent</t>
  </si>
  <si>
    <t>Jacques</t>
  </si>
  <si>
    <t>David</t>
  </si>
  <si>
    <t>LE GUHENNEC</t>
  </si>
  <si>
    <t>09H00</t>
  </si>
  <si>
    <t>Jean-Philippe</t>
  </si>
  <si>
    <t>Jean-Juc</t>
  </si>
  <si>
    <t>Anne-Marie</t>
  </si>
  <si>
    <t>RUBENS</t>
  </si>
  <si>
    <t>Valgarde</t>
  </si>
  <si>
    <t>Barbaroux</t>
  </si>
  <si>
    <t>BRUT</t>
  </si>
  <si>
    <t>NET</t>
  </si>
  <si>
    <t xml:space="preserve">   BBX</t>
  </si>
  <si>
    <t>ARMAND J</t>
  </si>
  <si>
    <t>SIMON D</t>
  </si>
  <si>
    <t>L'ETEREL</t>
  </si>
  <si>
    <t xml:space="preserve">JOSSE </t>
  </si>
  <si>
    <t>Bruno</t>
  </si>
  <si>
    <t>PETIT</t>
  </si>
  <si>
    <t>Eric</t>
  </si>
  <si>
    <t>PERDREAU</t>
  </si>
  <si>
    <t>JLAIEL</t>
  </si>
  <si>
    <t>Mongi-J</t>
  </si>
  <si>
    <t>HOUBRE</t>
  </si>
  <si>
    <t>Thierry</t>
  </si>
  <si>
    <t>DE MONVAL</t>
  </si>
  <si>
    <t>Stephane</t>
  </si>
  <si>
    <t>PUCCI</t>
  </si>
  <si>
    <t>Roger</t>
  </si>
  <si>
    <t>THIBAUDAT</t>
  </si>
  <si>
    <t>Frederic</t>
  </si>
  <si>
    <t>DEGERMANN</t>
  </si>
  <si>
    <t>TRIERWEILER</t>
  </si>
  <si>
    <t>INNES</t>
  </si>
  <si>
    <t>TOMBOIS</t>
  </si>
  <si>
    <t>POLI</t>
  </si>
  <si>
    <t>Michel</t>
  </si>
  <si>
    <t>BIDAULT</t>
  </si>
  <si>
    <t>Daniel</t>
  </si>
</sst>
</file>

<file path=xl/styles.xml><?xml version="1.0" encoding="utf-8"?>
<styleSheet xmlns="http://schemas.openxmlformats.org/spreadsheetml/2006/main">
  <numFmts count="1">
    <numFmt numFmtId="164" formatCode="0.0"/>
  </numFmts>
  <fonts count="19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2"/>
      <color indexed="12"/>
      <name val="Arial"/>
      <family val="2"/>
    </font>
    <font>
      <b/>
      <sz val="8"/>
      <name val="Arial"/>
      <family val="2"/>
    </font>
    <font>
      <b/>
      <sz val="26"/>
      <color indexed="12"/>
      <name val="Arial Black"/>
      <family val="2"/>
    </font>
    <font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1"/>
      <color rgb="FFFF0000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lightUp">
        <bgColor theme="0" tint="-0.499984740745262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2" fillId="0" borderId="0" xfId="0" applyFont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2" fillId="0" borderId="4" xfId="0" applyFont="1" applyBorder="1"/>
    <xf numFmtId="0" fontId="0" fillId="0" borderId="9" xfId="0" applyBorder="1"/>
    <xf numFmtId="0" fontId="0" fillId="0" borderId="0" xfId="0" applyBorder="1"/>
    <xf numFmtId="0" fontId="0" fillId="0" borderId="10" xfId="0" applyBorder="1"/>
    <xf numFmtId="0" fontId="4" fillId="0" borderId="6" xfId="0" applyFont="1" applyBorder="1"/>
    <xf numFmtId="0" fontId="4" fillId="0" borderId="0" xfId="0" applyFont="1" applyBorder="1"/>
    <xf numFmtId="0" fontId="0" fillId="0" borderId="11" xfId="0" applyBorder="1"/>
    <xf numFmtId="0" fontId="0" fillId="0" borderId="12" xfId="0" applyBorder="1"/>
    <xf numFmtId="0" fontId="3" fillId="0" borderId="13" xfId="0" applyFont="1" applyBorder="1" applyAlignment="1">
      <alignment vertical="center"/>
    </xf>
    <xf numFmtId="0" fontId="5" fillId="0" borderId="0" xfId="0" applyFont="1"/>
    <xf numFmtId="0" fontId="4" fillId="0" borderId="0" xfId="0" applyFont="1"/>
    <xf numFmtId="0" fontId="3" fillId="2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Continuous" vertical="center"/>
    </xf>
    <xf numFmtId="0" fontId="0" fillId="0" borderId="16" xfId="0" applyBorder="1" applyAlignment="1">
      <alignment horizontal="centerContinuous" vertical="center"/>
    </xf>
    <xf numFmtId="0" fontId="0" fillId="0" borderId="17" xfId="0" applyBorder="1" applyAlignment="1">
      <alignment horizontal="centerContinuous" vertical="center"/>
    </xf>
    <xf numFmtId="0" fontId="4" fillId="0" borderId="0" xfId="0" applyFont="1" applyAlignment="1">
      <alignment vertical="top"/>
    </xf>
    <xf numFmtId="0" fontId="6" fillId="0" borderId="18" xfId="0" applyFont="1" applyBorder="1" applyAlignment="1">
      <alignment horizontal="right"/>
    </xf>
    <xf numFmtId="0" fontId="7" fillId="0" borderId="0" xfId="0" applyFont="1"/>
    <xf numFmtId="0" fontId="0" fillId="0" borderId="10" xfId="0" applyFill="1" applyBorder="1"/>
    <xf numFmtId="0" fontId="9" fillId="0" borderId="0" xfId="0" applyFont="1" applyBorder="1"/>
    <xf numFmtId="0" fontId="9" fillId="0" borderId="0" xfId="0" applyFont="1" applyFill="1" applyBorder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0" fillId="0" borderId="6" xfId="0" applyFont="1" applyBorder="1"/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2" fillId="0" borderId="23" xfId="0" applyFont="1" applyFill="1" applyBorder="1"/>
    <xf numFmtId="0" fontId="0" fillId="0" borderId="0" xfId="0" applyFill="1"/>
    <xf numFmtId="0" fontId="0" fillId="0" borderId="3" xfId="0" applyBorder="1" applyAlignment="1"/>
    <xf numFmtId="0" fontId="0" fillId="0" borderId="8" xfId="0" applyBorder="1" applyAlignment="1"/>
    <xf numFmtId="0" fontId="0" fillId="0" borderId="5" xfId="0" applyBorder="1" applyAlignment="1">
      <alignment horizontal="left"/>
    </xf>
    <xf numFmtId="0" fontId="0" fillId="0" borderId="6" xfId="0" applyBorder="1" applyAlignment="1"/>
    <xf numFmtId="0" fontId="0" fillId="0" borderId="7" xfId="0" applyBorder="1" applyAlignment="1"/>
    <xf numFmtId="0" fontId="2" fillId="0" borderId="4" xfId="0" applyFont="1" applyBorder="1" applyAlignment="1">
      <alignment horizontal="left"/>
    </xf>
    <xf numFmtId="0" fontId="0" fillId="0" borderId="13" xfId="0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/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0" fillId="0" borderId="24" xfId="0" applyBorder="1"/>
    <xf numFmtId="0" fontId="11" fillId="0" borderId="0" xfId="0" applyFont="1"/>
    <xf numFmtId="0" fontId="0" fillId="3" borderId="1" xfId="0" applyFill="1" applyBorder="1"/>
    <xf numFmtId="0" fontId="2" fillId="4" borderId="1" xfId="0" applyFont="1" applyFill="1" applyBorder="1"/>
    <xf numFmtId="0" fontId="9" fillId="5" borderId="23" xfId="0" applyFont="1" applyFill="1" applyBorder="1" applyAlignment="1">
      <alignment horizontal="center"/>
    </xf>
    <xf numFmtId="0" fontId="9" fillId="5" borderId="25" xfId="0" applyFont="1" applyFill="1" applyBorder="1" applyAlignment="1">
      <alignment horizontal="center"/>
    </xf>
    <xf numFmtId="0" fontId="9" fillId="5" borderId="26" xfId="0" applyFont="1" applyFill="1" applyBorder="1" applyAlignment="1">
      <alignment horizontal="center"/>
    </xf>
    <xf numFmtId="0" fontId="2" fillId="0" borderId="27" xfId="0" applyFont="1" applyFill="1" applyBorder="1"/>
    <xf numFmtId="0" fontId="9" fillId="5" borderId="27" xfId="0" applyFont="1" applyFill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4" fillId="6" borderId="1" xfId="0" applyFont="1" applyFill="1" applyBorder="1" applyAlignment="1">
      <alignment horizontal="center"/>
    </xf>
    <xf numFmtId="0" fontId="2" fillId="0" borderId="28" xfId="0" applyFont="1" applyFill="1" applyBorder="1"/>
    <xf numFmtId="0" fontId="2" fillId="0" borderId="26" xfId="0" applyFont="1" applyFill="1" applyBorder="1"/>
    <xf numFmtId="0" fontId="2" fillId="0" borderId="29" xfId="0" applyFont="1" applyFill="1" applyBorder="1"/>
    <xf numFmtId="0" fontId="2" fillId="0" borderId="25" xfId="0" applyFont="1" applyFill="1" applyBorder="1"/>
    <xf numFmtId="0" fontId="2" fillId="0" borderId="19" xfId="0" applyFont="1" applyFill="1" applyBorder="1"/>
    <xf numFmtId="0" fontId="2" fillId="0" borderId="20" xfId="0" applyFont="1" applyFill="1" applyBorder="1"/>
    <xf numFmtId="0" fontId="3" fillId="0" borderId="26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6" borderId="34" xfId="0" applyFont="1" applyFill="1" applyBorder="1"/>
    <xf numFmtId="164" fontId="2" fillId="0" borderId="26" xfId="0" applyNumberFormat="1" applyFont="1" applyFill="1" applyBorder="1" applyAlignment="1">
      <alignment horizontal="center"/>
    </xf>
    <xf numFmtId="164" fontId="2" fillId="0" borderId="23" xfId="0" applyNumberFormat="1" applyFont="1" applyFill="1" applyBorder="1" applyAlignment="1">
      <alignment horizontal="center"/>
    </xf>
    <xf numFmtId="164" fontId="2" fillId="0" borderId="25" xfId="0" applyNumberFormat="1" applyFont="1" applyFill="1" applyBorder="1" applyAlignment="1">
      <alignment horizontal="center"/>
    </xf>
    <xf numFmtId="164" fontId="2" fillId="0" borderId="27" xfId="0" applyNumberFormat="1" applyFont="1" applyFill="1" applyBorder="1" applyAlignment="1">
      <alignment horizontal="center"/>
    </xf>
    <xf numFmtId="0" fontId="2" fillId="0" borderId="0" xfId="0" applyFont="1" applyFill="1" applyBorder="1"/>
    <xf numFmtId="164" fontId="2" fillId="0" borderId="0" xfId="0" applyNumberFormat="1" applyFont="1" applyFill="1" applyBorder="1" applyAlignment="1">
      <alignment horizontal="center"/>
    </xf>
    <xf numFmtId="164" fontId="2" fillId="0" borderId="20" xfId="0" applyNumberFormat="1" applyFont="1" applyFill="1" applyBorder="1" applyAlignment="1">
      <alignment horizontal="center"/>
    </xf>
    <xf numFmtId="0" fontId="0" fillId="7" borderId="16" xfId="0" applyFill="1" applyBorder="1" applyAlignment="1">
      <alignment horizontal="center"/>
    </xf>
    <xf numFmtId="0" fontId="0" fillId="7" borderId="17" xfId="0" applyFill="1" applyBorder="1" applyAlignment="1">
      <alignment horizontal="center"/>
    </xf>
    <xf numFmtId="0" fontId="4" fillId="0" borderId="35" xfId="0" applyFont="1" applyBorder="1" applyAlignment="1">
      <alignment horizontal="center" vertical="center"/>
    </xf>
    <xf numFmtId="0" fontId="0" fillId="7" borderId="36" xfId="0" applyFill="1" applyBorder="1" applyAlignment="1">
      <alignment horizontal="center"/>
    </xf>
    <xf numFmtId="0" fontId="15" fillId="0" borderId="37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/>
    </xf>
    <xf numFmtId="0" fontId="15" fillId="0" borderId="38" xfId="0" applyFont="1" applyBorder="1" applyAlignment="1">
      <alignment horizontal="center"/>
    </xf>
    <xf numFmtId="0" fontId="15" fillId="0" borderId="39" xfId="0" applyFont="1" applyBorder="1" applyAlignment="1">
      <alignment horizontal="center"/>
    </xf>
    <xf numFmtId="0" fontId="15" fillId="0" borderId="40" xfId="0" applyFont="1" applyBorder="1" applyAlignment="1">
      <alignment horizontal="center"/>
    </xf>
    <xf numFmtId="15" fontId="4" fillId="0" borderId="0" xfId="0" applyNumberFormat="1" applyFont="1" applyAlignment="1">
      <alignment vertical="top"/>
    </xf>
    <xf numFmtId="0" fontId="16" fillId="0" borderId="0" xfId="0" applyFont="1"/>
    <xf numFmtId="0" fontId="17" fillId="0" borderId="0" xfId="0" applyFont="1"/>
    <xf numFmtId="0" fontId="8" fillId="0" borderId="0" xfId="0" applyFont="1"/>
    <xf numFmtId="0" fontId="8" fillId="5" borderId="23" xfId="0" applyFont="1" applyFill="1" applyBorder="1" applyAlignment="1">
      <alignment horizontal="center"/>
    </xf>
    <xf numFmtId="0" fontId="0" fillId="0" borderId="27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8" borderId="0" xfId="0" applyFill="1"/>
    <xf numFmtId="0" fontId="8" fillId="8" borderId="0" xfId="0" applyFont="1" applyFill="1"/>
    <xf numFmtId="0" fontId="8" fillId="0" borderId="0" xfId="0" applyFont="1" applyFill="1"/>
    <xf numFmtId="0" fontId="18" fillId="0" borderId="0" xfId="0" applyFont="1" applyFill="1"/>
    <xf numFmtId="0" fontId="0" fillId="5" borderId="0" xfId="0" applyFill="1"/>
    <xf numFmtId="0" fontId="8" fillId="5" borderId="0" xfId="0" applyFont="1" applyFill="1"/>
    <xf numFmtId="0" fontId="0" fillId="9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2" fillId="5" borderId="12" xfId="0" applyFont="1" applyFill="1" applyBorder="1" applyAlignment="1">
      <alignment horizontal="center"/>
    </xf>
    <xf numFmtId="0" fontId="9" fillId="5" borderId="12" xfId="0" applyFont="1" applyFill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6" borderId="15" xfId="0" applyFont="1" applyFill="1" applyBorder="1" applyAlignment="1">
      <alignment horizontal="center"/>
    </xf>
    <xf numFmtId="0" fontId="3" fillId="6" borderId="17" xfId="0" applyFont="1" applyFill="1" applyBorder="1" applyAlignment="1">
      <alignment horizontal="center"/>
    </xf>
    <xf numFmtId="0" fontId="3" fillId="7" borderId="12" xfId="0" applyFont="1" applyFill="1" applyBorder="1" applyAlignment="1">
      <alignment horizontal="center"/>
    </xf>
    <xf numFmtId="0" fontId="9" fillId="7" borderId="12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46"/>
  <sheetViews>
    <sheetView tabSelected="1" workbookViewId="0"/>
  </sheetViews>
  <sheetFormatPr defaultColWidth="11.42578125" defaultRowHeight="12.75"/>
  <cols>
    <col min="1" max="1" width="5.7109375" customWidth="1"/>
    <col min="2" max="2" width="4.42578125" customWidth="1"/>
    <col min="3" max="3" width="13.7109375" customWidth="1"/>
    <col min="4" max="4" width="12.7109375" customWidth="1"/>
    <col min="5" max="5" width="5.85546875" customWidth="1"/>
    <col min="6" max="6" width="5.42578125" customWidth="1"/>
    <col min="7" max="7" width="5.7109375" customWidth="1"/>
    <col min="8" max="8" width="3.42578125" customWidth="1"/>
    <col min="9" max="9" width="14.42578125" customWidth="1"/>
    <col min="10" max="10" width="11.42578125" customWidth="1"/>
    <col min="11" max="11" width="6.42578125" customWidth="1"/>
    <col min="12" max="12" width="5.42578125" customWidth="1"/>
    <col min="13" max="13" width="5.28515625" customWidth="1"/>
  </cols>
  <sheetData>
    <row r="1" spans="1:20" ht="41.25">
      <c r="B1" s="27" t="s">
        <v>34</v>
      </c>
      <c r="F1" s="49"/>
      <c r="G1" s="48"/>
      <c r="H1" s="48"/>
      <c r="I1" s="50" t="s">
        <v>18</v>
      </c>
      <c r="J1" s="51"/>
      <c r="K1" s="51"/>
      <c r="L1" s="48"/>
      <c r="M1" s="48"/>
      <c r="N1" s="48"/>
    </row>
    <row r="3" spans="1:20" ht="17.25" customHeight="1">
      <c r="B3" s="112" t="s">
        <v>49</v>
      </c>
      <c r="C3" s="112"/>
      <c r="D3" s="112"/>
      <c r="K3" s="1" t="s">
        <v>10</v>
      </c>
      <c r="L3" s="31" t="s">
        <v>50</v>
      </c>
    </row>
    <row r="4" spans="1:20" ht="17.25" customHeight="1">
      <c r="B4" s="19"/>
      <c r="C4" s="19"/>
      <c r="K4" s="1" t="s">
        <v>11</v>
      </c>
      <c r="L4" s="31"/>
    </row>
    <row r="5" spans="1:20" ht="15" customHeight="1">
      <c r="B5" s="25" t="s">
        <v>48</v>
      </c>
      <c r="C5" s="25"/>
      <c r="D5" s="94">
        <v>44686</v>
      </c>
      <c r="L5" s="12"/>
    </row>
    <row r="6" spans="1:20" ht="19.5" customHeight="1">
      <c r="B6" s="20" t="s">
        <v>17</v>
      </c>
      <c r="D6" s="32"/>
      <c r="K6" s="12"/>
      <c r="L6" s="12"/>
    </row>
    <row r="7" spans="1:20" ht="8.25" customHeight="1" thickBot="1"/>
    <row r="8" spans="1:20" ht="20.25" customHeight="1" thickBot="1">
      <c r="B8" s="21" t="s">
        <v>12</v>
      </c>
      <c r="C8" s="18" t="s">
        <v>43</v>
      </c>
      <c r="D8" s="111" t="s">
        <v>51</v>
      </c>
      <c r="E8" s="111"/>
      <c r="F8" s="46"/>
      <c r="G8" s="2"/>
      <c r="H8" s="21" t="s">
        <v>13</v>
      </c>
      <c r="I8" s="18" t="s">
        <v>44</v>
      </c>
      <c r="J8" s="111" t="s">
        <v>142</v>
      </c>
      <c r="K8" s="111"/>
      <c r="L8" s="111"/>
      <c r="M8" s="61"/>
    </row>
    <row r="9" spans="1:20" ht="8.25" customHeight="1" thickBot="1"/>
    <row r="10" spans="1:20" ht="25.5" customHeight="1" thickBot="1">
      <c r="A10" s="89" t="s">
        <v>45</v>
      </c>
      <c r="B10" s="87" t="s">
        <v>0</v>
      </c>
      <c r="C10" s="35" t="s">
        <v>38</v>
      </c>
      <c r="D10" s="35" t="s">
        <v>39</v>
      </c>
      <c r="E10" s="35" t="s">
        <v>14</v>
      </c>
      <c r="F10" s="35" t="s">
        <v>15</v>
      </c>
      <c r="G10" s="36" t="s">
        <v>16</v>
      </c>
      <c r="H10" s="34" t="s">
        <v>0</v>
      </c>
      <c r="I10" s="35" t="s">
        <v>38</v>
      </c>
      <c r="J10" s="35" t="s">
        <v>39</v>
      </c>
      <c r="K10" s="35" t="s">
        <v>14</v>
      </c>
      <c r="L10" s="35" t="s">
        <v>15</v>
      </c>
      <c r="M10" s="37" t="s">
        <v>16</v>
      </c>
    </row>
    <row r="11" spans="1:20" ht="21.75" customHeight="1">
      <c r="A11" s="90">
        <v>1</v>
      </c>
      <c r="B11" s="85" t="s">
        <v>19</v>
      </c>
      <c r="C11" s="63" t="s">
        <v>83</v>
      </c>
      <c r="D11" s="64" t="s">
        <v>84</v>
      </c>
      <c r="E11" s="78">
        <v>13.2</v>
      </c>
      <c r="F11" s="69">
        <v>24</v>
      </c>
      <c r="G11" s="69">
        <v>41</v>
      </c>
      <c r="H11" s="58" t="s">
        <v>19</v>
      </c>
      <c r="I11" s="64" t="s">
        <v>143</v>
      </c>
      <c r="J11" s="64" t="s">
        <v>144</v>
      </c>
      <c r="K11" s="78">
        <v>12.7</v>
      </c>
      <c r="L11" s="69">
        <v>28</v>
      </c>
      <c r="M11" s="71">
        <v>43</v>
      </c>
    </row>
    <row r="12" spans="1:20" ht="21.75" customHeight="1" thickBot="1">
      <c r="A12" s="91"/>
      <c r="B12" s="85" t="s">
        <v>20</v>
      </c>
      <c r="C12" s="65" t="s">
        <v>92</v>
      </c>
      <c r="D12" s="38" t="s">
        <v>127</v>
      </c>
      <c r="E12" s="79">
        <v>14.4</v>
      </c>
      <c r="F12" s="79"/>
      <c r="G12" s="79"/>
      <c r="H12" s="98" t="s">
        <v>20</v>
      </c>
      <c r="I12" s="38" t="s">
        <v>145</v>
      </c>
      <c r="J12" s="38" t="s">
        <v>146</v>
      </c>
      <c r="K12" s="79">
        <v>12.8</v>
      </c>
      <c r="L12" s="72"/>
      <c r="M12" s="73"/>
    </row>
    <row r="13" spans="1:20" ht="21.75" customHeight="1" thickBot="1">
      <c r="A13" s="90" t="s">
        <v>46</v>
      </c>
      <c r="B13" s="86" t="s">
        <v>21</v>
      </c>
      <c r="C13" s="66" t="s">
        <v>105</v>
      </c>
      <c r="D13" s="66" t="s">
        <v>106</v>
      </c>
      <c r="E13" s="80">
        <v>12</v>
      </c>
      <c r="F13" s="70">
        <v>28</v>
      </c>
      <c r="G13" s="70">
        <v>47</v>
      </c>
      <c r="H13" s="57" t="s">
        <v>21</v>
      </c>
      <c r="I13" s="38" t="s">
        <v>147</v>
      </c>
      <c r="J13" s="38" t="s">
        <v>78</v>
      </c>
      <c r="K13" s="80">
        <v>13.8</v>
      </c>
      <c r="L13" s="74">
        <v>22</v>
      </c>
      <c r="M13" s="71">
        <v>40</v>
      </c>
    </row>
    <row r="14" spans="1:20" ht="21.75" customHeight="1" thickBot="1">
      <c r="A14" s="91"/>
      <c r="B14" s="86" t="s">
        <v>22</v>
      </c>
      <c r="C14" s="59" t="s">
        <v>103</v>
      </c>
      <c r="D14" s="59" t="s">
        <v>104</v>
      </c>
      <c r="E14" s="81">
        <v>20.399999999999999</v>
      </c>
      <c r="F14" s="76"/>
      <c r="G14" s="76"/>
      <c r="H14" s="60" t="s">
        <v>22</v>
      </c>
      <c r="I14" s="59" t="s">
        <v>148</v>
      </c>
      <c r="J14" s="59" t="s">
        <v>149</v>
      </c>
      <c r="K14" s="81">
        <v>15.2</v>
      </c>
      <c r="L14" s="75"/>
      <c r="M14" s="73"/>
    </row>
    <row r="15" spans="1:20" ht="21.75" customHeight="1">
      <c r="A15" s="90">
        <v>18</v>
      </c>
      <c r="B15" s="85" t="s">
        <v>23</v>
      </c>
      <c r="C15" s="67" t="s">
        <v>53</v>
      </c>
      <c r="D15" s="68" t="s">
        <v>128</v>
      </c>
      <c r="E15" s="84">
        <v>16.899999999999999</v>
      </c>
      <c r="F15" s="69">
        <v>18</v>
      </c>
      <c r="G15" s="69">
        <v>40</v>
      </c>
      <c r="H15" s="58" t="s">
        <v>23</v>
      </c>
      <c r="I15" s="64" t="s">
        <v>150</v>
      </c>
      <c r="J15" s="64" t="s">
        <v>151</v>
      </c>
      <c r="K15" s="78">
        <v>13.1</v>
      </c>
      <c r="L15" s="69">
        <v>31</v>
      </c>
      <c r="M15" s="71">
        <v>47</v>
      </c>
      <c r="R15" s="82"/>
      <c r="S15" s="82"/>
      <c r="T15" s="83"/>
    </row>
    <row r="16" spans="1:20" ht="21.75" customHeight="1" thickBot="1">
      <c r="A16" s="91"/>
      <c r="B16" s="85" t="s">
        <v>24</v>
      </c>
      <c r="C16" s="65" t="s">
        <v>152</v>
      </c>
      <c r="D16" s="38" t="s">
        <v>153</v>
      </c>
      <c r="E16" s="79">
        <v>18.399999999999999</v>
      </c>
      <c r="F16" s="72"/>
      <c r="G16" s="72"/>
      <c r="H16" s="56" t="s">
        <v>24</v>
      </c>
      <c r="I16" s="38" t="s">
        <v>154</v>
      </c>
      <c r="J16" s="38" t="s">
        <v>155</v>
      </c>
      <c r="K16" s="79">
        <v>17.2</v>
      </c>
      <c r="L16" s="72"/>
      <c r="M16" s="73"/>
      <c r="R16" s="82"/>
      <c r="S16" s="82"/>
      <c r="T16" s="83"/>
    </row>
    <row r="17" spans="1:15" ht="21.75" customHeight="1">
      <c r="A17" s="90" t="s">
        <v>47</v>
      </c>
      <c r="B17" s="86" t="s">
        <v>25</v>
      </c>
      <c r="C17" s="66" t="s">
        <v>90</v>
      </c>
      <c r="D17" s="66" t="s">
        <v>91</v>
      </c>
      <c r="E17" s="80">
        <v>18.2</v>
      </c>
      <c r="F17" s="70">
        <v>21</v>
      </c>
      <c r="G17" s="70">
        <v>44</v>
      </c>
      <c r="H17" s="57" t="s">
        <v>25</v>
      </c>
      <c r="I17" s="64" t="s">
        <v>156</v>
      </c>
      <c r="J17" s="64" t="s">
        <v>157</v>
      </c>
      <c r="K17" s="78">
        <v>15</v>
      </c>
      <c r="L17" s="70">
        <v>26</v>
      </c>
      <c r="M17" s="71">
        <v>44</v>
      </c>
    </row>
    <row r="18" spans="1:15" ht="21.75" customHeight="1" thickBot="1">
      <c r="A18" s="91"/>
      <c r="B18" s="86" t="s">
        <v>26</v>
      </c>
      <c r="C18" s="66" t="s">
        <v>56</v>
      </c>
      <c r="D18" s="66" t="s">
        <v>85</v>
      </c>
      <c r="E18" s="81">
        <v>22.4</v>
      </c>
      <c r="F18" s="76"/>
      <c r="G18" s="76"/>
      <c r="H18" s="60" t="s">
        <v>26</v>
      </c>
      <c r="I18" s="38" t="s">
        <v>158</v>
      </c>
      <c r="J18" s="38" t="s">
        <v>146</v>
      </c>
      <c r="K18" s="79">
        <v>15.2</v>
      </c>
      <c r="L18" s="76"/>
      <c r="M18" s="73"/>
    </row>
    <row r="19" spans="1:15" ht="21.75" customHeight="1">
      <c r="A19" s="90">
        <v>17</v>
      </c>
      <c r="B19" s="85" t="s">
        <v>27</v>
      </c>
      <c r="C19" s="63" t="s">
        <v>52</v>
      </c>
      <c r="D19" s="64" t="s">
        <v>102</v>
      </c>
      <c r="E19" s="78">
        <v>15.8</v>
      </c>
      <c r="F19" s="69">
        <v>22</v>
      </c>
      <c r="G19" s="69">
        <v>46</v>
      </c>
      <c r="H19" s="58" t="s">
        <v>27</v>
      </c>
      <c r="I19" s="66" t="s">
        <v>159</v>
      </c>
      <c r="J19" s="66" t="s">
        <v>127</v>
      </c>
      <c r="K19" s="80">
        <v>15</v>
      </c>
      <c r="L19" s="69">
        <v>18</v>
      </c>
      <c r="M19" s="71">
        <v>36</v>
      </c>
    </row>
    <row r="20" spans="1:15" ht="21.75" customHeight="1" thickBot="1">
      <c r="A20" s="92"/>
      <c r="B20" s="85" t="s">
        <v>28</v>
      </c>
      <c r="C20" s="65" t="s">
        <v>90</v>
      </c>
      <c r="D20" s="38" t="s">
        <v>89</v>
      </c>
      <c r="E20" s="79">
        <v>22.4</v>
      </c>
      <c r="F20" s="72"/>
      <c r="G20" s="72"/>
      <c r="H20" s="56" t="s">
        <v>28</v>
      </c>
      <c r="I20" s="59" t="s">
        <v>160</v>
      </c>
      <c r="J20" s="59" t="s">
        <v>128</v>
      </c>
      <c r="K20" s="81">
        <v>17.100000000000001</v>
      </c>
      <c r="L20" s="72"/>
      <c r="M20" s="73"/>
    </row>
    <row r="21" spans="1:15" ht="21.75" customHeight="1">
      <c r="A21" s="93">
        <v>16</v>
      </c>
      <c r="B21" s="85" t="s">
        <v>35</v>
      </c>
      <c r="C21" s="63" t="s">
        <v>161</v>
      </c>
      <c r="D21" s="64" t="s">
        <v>78</v>
      </c>
      <c r="E21" s="78">
        <v>22.4</v>
      </c>
      <c r="F21" s="69">
        <v>16</v>
      </c>
      <c r="G21" s="69">
        <v>40</v>
      </c>
      <c r="H21" s="58"/>
      <c r="I21" s="64" t="s">
        <v>162</v>
      </c>
      <c r="J21" s="64" t="s">
        <v>163</v>
      </c>
      <c r="K21" s="78">
        <v>17</v>
      </c>
      <c r="L21" s="69">
        <v>17</v>
      </c>
      <c r="M21" s="71">
        <v>38</v>
      </c>
    </row>
    <row r="22" spans="1:15" ht="21.75" customHeight="1" thickBot="1">
      <c r="A22" s="91"/>
      <c r="B22" s="88" t="s">
        <v>36</v>
      </c>
      <c r="C22" s="65" t="s">
        <v>92</v>
      </c>
      <c r="D22" s="38" t="s">
        <v>93</v>
      </c>
      <c r="E22" s="79">
        <v>22.4</v>
      </c>
      <c r="F22" s="72"/>
      <c r="G22" s="72"/>
      <c r="H22" s="56"/>
      <c r="I22" s="38" t="s">
        <v>164</v>
      </c>
      <c r="J22" s="38" t="s">
        <v>165</v>
      </c>
      <c r="K22" s="79">
        <v>17.7</v>
      </c>
      <c r="L22" s="72"/>
      <c r="M22" s="73"/>
      <c r="O22" s="39"/>
    </row>
    <row r="23" spans="1:15" ht="4.5" customHeight="1">
      <c r="D23" s="30"/>
    </row>
    <row r="24" spans="1:15" ht="17.100000000000001" customHeight="1">
      <c r="C24" s="4" t="s">
        <v>1</v>
      </c>
      <c r="D24" t="s">
        <v>37</v>
      </c>
      <c r="F24" s="62">
        <v>28</v>
      </c>
      <c r="G24" s="55"/>
      <c r="H24" s="52"/>
      <c r="I24" s="4" t="s">
        <v>1</v>
      </c>
      <c r="J24" t="s">
        <v>37</v>
      </c>
      <c r="L24" s="62">
        <v>31</v>
      </c>
      <c r="M24" s="55"/>
    </row>
    <row r="25" spans="1:15" ht="17.100000000000001" customHeight="1">
      <c r="D25" t="s">
        <v>29</v>
      </c>
      <c r="F25" s="54"/>
      <c r="G25" s="62">
        <v>46</v>
      </c>
      <c r="H25" s="52"/>
      <c r="J25" t="s">
        <v>29</v>
      </c>
      <c r="L25" s="54"/>
      <c r="M25" s="62">
        <v>44</v>
      </c>
    </row>
    <row r="26" spans="1:15" ht="17.100000000000001" customHeight="1">
      <c r="D26" t="s">
        <v>30</v>
      </c>
      <c r="F26" s="54"/>
      <c r="G26" s="62">
        <v>44</v>
      </c>
      <c r="H26" s="52"/>
      <c r="J26" t="s">
        <v>30</v>
      </c>
      <c r="L26" s="54"/>
      <c r="M26" s="62">
        <v>43</v>
      </c>
    </row>
    <row r="27" spans="1:15" ht="17.100000000000001" customHeight="1">
      <c r="D27" t="s">
        <v>31</v>
      </c>
      <c r="F27" s="54"/>
      <c r="G27" s="62">
        <v>41</v>
      </c>
      <c r="H27" s="52"/>
      <c r="J27" t="s">
        <v>31</v>
      </c>
      <c r="L27" s="54"/>
      <c r="M27" s="62">
        <v>40</v>
      </c>
    </row>
    <row r="28" spans="1:15" ht="17.100000000000001" customHeight="1">
      <c r="D28" t="s">
        <v>41</v>
      </c>
      <c r="F28" s="54"/>
      <c r="G28" s="62">
        <v>40</v>
      </c>
      <c r="H28" s="52"/>
      <c r="J28" t="s">
        <v>41</v>
      </c>
      <c r="L28" s="54"/>
      <c r="M28" s="62">
        <v>38</v>
      </c>
    </row>
    <row r="29" spans="1:15" ht="17.100000000000001" customHeight="1">
      <c r="C29" s="4" t="s">
        <v>40</v>
      </c>
      <c r="F29" s="113">
        <f>SUM(F24:G28)</f>
        <v>199</v>
      </c>
      <c r="G29" s="114"/>
      <c r="H29" s="52"/>
      <c r="I29" s="47"/>
      <c r="J29" s="47"/>
      <c r="K29" s="48"/>
      <c r="L29" s="113">
        <f>SUM(L24:M28)</f>
        <v>196</v>
      </c>
      <c r="M29" s="114"/>
    </row>
    <row r="30" spans="1:15" ht="6.75" customHeight="1" thickBot="1"/>
    <row r="31" spans="1:15" ht="12.75" customHeight="1">
      <c r="B31" s="45" t="s">
        <v>2</v>
      </c>
      <c r="C31" s="42"/>
      <c r="D31" s="5"/>
      <c r="E31" s="11"/>
      <c r="F31" s="11"/>
      <c r="G31" s="11"/>
      <c r="H31" s="11"/>
      <c r="I31" s="11"/>
      <c r="J31" s="11"/>
      <c r="K31" s="11"/>
      <c r="L31" s="11"/>
      <c r="M31" s="6"/>
    </row>
    <row r="32" spans="1:15" ht="21" customHeight="1">
      <c r="B32" s="43" t="s">
        <v>4</v>
      </c>
      <c r="C32" s="40"/>
      <c r="D32" s="14" t="s">
        <v>6</v>
      </c>
      <c r="E32" s="16" t="s">
        <v>33</v>
      </c>
      <c r="F32" s="115" t="str">
        <f>D8</f>
        <v>BARBAROUX</v>
      </c>
      <c r="G32" s="116"/>
      <c r="H32" s="116"/>
      <c r="I32" s="116"/>
      <c r="J32" s="17"/>
      <c r="K32" s="77">
        <v>3</v>
      </c>
      <c r="L32" s="26" t="s">
        <v>8</v>
      </c>
      <c r="M32" s="3"/>
    </row>
    <row r="33" spans="2:13" ht="18" customHeight="1">
      <c r="B33" s="43" t="s">
        <v>3</v>
      </c>
      <c r="C33" s="40"/>
      <c r="D33" s="7"/>
      <c r="E33" s="12"/>
      <c r="F33" s="12"/>
      <c r="G33" s="12"/>
      <c r="H33" s="15"/>
      <c r="I33" s="15"/>
      <c r="J33" s="12"/>
      <c r="K33" s="12"/>
      <c r="L33" s="12"/>
      <c r="M33" s="3"/>
    </row>
    <row r="34" spans="2:13" ht="21" customHeight="1" thickBot="1">
      <c r="B34" s="44" t="s">
        <v>5</v>
      </c>
      <c r="C34" s="41"/>
      <c r="D34" s="14" t="s">
        <v>7</v>
      </c>
      <c r="E34" s="16" t="s">
        <v>33</v>
      </c>
      <c r="F34" s="109" t="str">
        <f>J8</f>
        <v>L'ETEREL</v>
      </c>
      <c r="G34" s="110"/>
      <c r="H34" s="110"/>
      <c r="I34" s="110"/>
      <c r="J34" s="17"/>
      <c r="K34" s="77">
        <v>1</v>
      </c>
      <c r="L34" s="26" t="s">
        <v>8</v>
      </c>
      <c r="M34" s="3"/>
    </row>
    <row r="35" spans="2:13" ht="12.75" customHeight="1" thickBot="1">
      <c r="B35" s="44" t="s">
        <v>32</v>
      </c>
      <c r="C35" s="41"/>
      <c r="D35" s="8"/>
      <c r="E35" s="13"/>
      <c r="F35" s="13"/>
      <c r="G35" s="13"/>
      <c r="H35" s="13"/>
      <c r="I35" s="13"/>
      <c r="J35" s="13"/>
      <c r="K35" s="13"/>
      <c r="L35" s="13"/>
      <c r="M35" s="9"/>
    </row>
    <row r="36" spans="2:13" ht="7.5" customHeight="1" thickBot="1"/>
    <row r="37" spans="2:13" ht="17.100000000000001" customHeight="1">
      <c r="C37" s="10" t="s">
        <v>9</v>
      </c>
      <c r="D37" s="11"/>
      <c r="E37" s="11"/>
      <c r="F37" s="6"/>
      <c r="I37" s="10" t="s">
        <v>9</v>
      </c>
      <c r="J37" s="11"/>
      <c r="K37" s="11"/>
      <c r="L37" s="6"/>
    </row>
    <row r="38" spans="2:13" ht="17.100000000000001" customHeight="1">
      <c r="C38" s="7"/>
      <c r="D38" s="12"/>
      <c r="E38" s="12"/>
      <c r="F38" s="3"/>
      <c r="I38" s="7"/>
      <c r="J38" s="12"/>
      <c r="K38" s="12"/>
      <c r="L38" s="3"/>
    </row>
    <row r="39" spans="2:13" ht="17.100000000000001" customHeight="1">
      <c r="C39" s="33"/>
      <c r="D39" s="12"/>
      <c r="E39" s="12"/>
      <c r="F39" s="3"/>
      <c r="I39" s="33"/>
      <c r="J39" s="29"/>
      <c r="K39" s="12"/>
      <c r="L39" s="3"/>
    </row>
    <row r="40" spans="2:13" ht="11.25" customHeight="1" thickBot="1">
      <c r="C40" s="8"/>
      <c r="D40" s="13"/>
      <c r="E40" s="13"/>
      <c r="F40" s="9"/>
      <c r="I40" s="8"/>
      <c r="J40" s="28"/>
      <c r="K40" s="13"/>
      <c r="L40" s="9"/>
    </row>
    <row r="41" spans="2:13" ht="3" customHeight="1"/>
    <row r="42" spans="2:13" ht="16.5" customHeight="1">
      <c r="C42" s="22" t="s">
        <v>42</v>
      </c>
      <c r="D42" s="23"/>
      <c r="E42" s="23"/>
      <c r="F42" s="23"/>
      <c r="G42" s="23"/>
      <c r="H42" s="23"/>
      <c r="I42" s="23"/>
      <c r="J42" s="23"/>
      <c r="K42" s="23"/>
      <c r="L42" s="23"/>
      <c r="M42" s="24"/>
    </row>
    <row r="44" spans="2:13" ht="15.75">
      <c r="C44" s="53"/>
      <c r="D44" s="95" t="s">
        <v>57</v>
      </c>
      <c r="E44" s="95"/>
      <c r="F44" s="95"/>
      <c r="G44" s="96"/>
      <c r="H44" s="96"/>
      <c r="I44" s="96"/>
      <c r="J44" s="96"/>
      <c r="K44" s="96"/>
      <c r="L44" s="4"/>
    </row>
    <row r="45" spans="2:13" ht="15">
      <c r="D45" s="95"/>
      <c r="E45" s="95"/>
      <c r="F45" s="95"/>
      <c r="G45" s="95"/>
      <c r="H45" s="95"/>
      <c r="I45" s="95"/>
      <c r="J45" s="95"/>
      <c r="K45" s="95"/>
    </row>
    <row r="46" spans="2:13" ht="18" customHeight="1">
      <c r="D46" s="95" t="s">
        <v>58</v>
      </c>
      <c r="E46" s="95"/>
      <c r="F46" s="95"/>
      <c r="G46" s="95"/>
      <c r="H46" s="95"/>
      <c r="I46" s="95"/>
      <c r="J46" s="95"/>
      <c r="K46" s="95"/>
    </row>
  </sheetData>
  <mergeCells count="7">
    <mergeCell ref="F34:I34"/>
    <mergeCell ref="D8:E8"/>
    <mergeCell ref="B3:D3"/>
    <mergeCell ref="J8:L8"/>
    <mergeCell ref="F29:G29"/>
    <mergeCell ref="L29:M29"/>
    <mergeCell ref="F32:I32"/>
  </mergeCells>
  <phoneticPr fontId="1" type="noConversion"/>
  <pageMargins left="0.35" right="0.26" top="0.36" bottom="0.57999999999999996" header="0.19" footer="0.4921259845"/>
  <pageSetup paperSize="9" orientation="portrait" horizontalDpi="4294967293" verticalDpi="429496729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1"/>
  <sheetViews>
    <sheetView workbookViewId="0"/>
  </sheetViews>
  <sheetFormatPr defaultRowHeight="12.75"/>
  <cols>
    <col min="1" max="1" width="9.140625" style="48"/>
    <col min="2" max="2" width="15.140625" style="39" customWidth="1"/>
    <col min="3" max="3" width="12" style="39" bestFit="1" customWidth="1"/>
    <col min="4" max="4" width="12.42578125" style="39" bestFit="1" customWidth="1"/>
    <col min="5" max="9" width="9.140625" style="39"/>
    <col min="10" max="10" width="11.140625" customWidth="1"/>
    <col min="11" max="11" width="11.7109375" customWidth="1"/>
    <col min="12" max="13" width="5" customWidth="1"/>
  </cols>
  <sheetData>
    <row r="1" spans="1:18" ht="13.5" thickBot="1"/>
    <row r="2" spans="1:18" ht="26.25" thickBot="1">
      <c r="J2" s="118" t="s">
        <v>137</v>
      </c>
      <c r="K2" s="119"/>
      <c r="L2" s="119"/>
      <c r="M2" s="120"/>
      <c r="O2" s="118" t="s">
        <v>138</v>
      </c>
      <c r="P2" s="119"/>
      <c r="Q2" s="119"/>
      <c r="R2" s="120"/>
    </row>
    <row r="3" spans="1:18" ht="15">
      <c r="B3" s="39">
        <v>1</v>
      </c>
      <c r="C3" s="103" t="s">
        <v>130</v>
      </c>
      <c r="J3" s="20" t="s">
        <v>135</v>
      </c>
      <c r="K3" s="20" t="s">
        <v>139</v>
      </c>
      <c r="O3" s="20" t="s">
        <v>135</v>
      </c>
      <c r="P3" s="20" t="s">
        <v>139</v>
      </c>
    </row>
    <row r="4" spans="1:18">
      <c r="A4" s="107">
        <f>VLOOKUP(B4,Equipes!B:M,11,FALSE)</f>
        <v>1</v>
      </c>
      <c r="B4" s="39" t="s">
        <v>60</v>
      </c>
      <c r="C4" s="39" t="s">
        <v>61</v>
      </c>
      <c r="D4" s="39" t="s">
        <v>59</v>
      </c>
      <c r="E4" s="39" t="s">
        <v>62</v>
      </c>
      <c r="F4" s="39">
        <v>6.5</v>
      </c>
      <c r="G4" s="39" t="s">
        <v>63</v>
      </c>
      <c r="H4" s="39">
        <v>1</v>
      </c>
      <c r="I4" s="39" t="s">
        <v>64</v>
      </c>
      <c r="J4" s="117"/>
      <c r="L4" s="99" t="e">
        <f>RANK(J4,J$4:J$61,1)</f>
        <v>#N/A</v>
      </c>
      <c r="O4" s="117"/>
      <c r="Q4" s="99" t="e">
        <f>RANK(O4,O$4:O$61,1)</f>
        <v>#N/A</v>
      </c>
    </row>
    <row r="5" spans="1:18">
      <c r="A5" s="107">
        <f>VLOOKUP(B5,Equipes!B:M,11,FALSE)</f>
        <v>1</v>
      </c>
      <c r="B5" s="39" t="s">
        <v>65</v>
      </c>
      <c r="C5" s="39" t="s">
        <v>66</v>
      </c>
      <c r="D5" s="39" t="s">
        <v>59</v>
      </c>
      <c r="E5" s="39" t="s">
        <v>62</v>
      </c>
      <c r="F5" s="39">
        <v>7.1</v>
      </c>
      <c r="G5" s="39" t="s">
        <v>63</v>
      </c>
      <c r="H5" s="39">
        <v>1</v>
      </c>
      <c r="I5" s="39" t="s">
        <v>64</v>
      </c>
      <c r="J5" s="117"/>
      <c r="L5" s="100" t="e">
        <f>L4</f>
        <v>#N/A</v>
      </c>
      <c r="O5" s="117"/>
      <c r="Q5" s="100" t="e">
        <f>Q4</f>
        <v>#N/A</v>
      </c>
    </row>
    <row r="6" spans="1:18">
      <c r="A6" s="107">
        <f>VLOOKUP(B6,Equipes!B:M,12,FALSE)</f>
        <v>1</v>
      </c>
      <c r="B6" s="39" t="s">
        <v>67</v>
      </c>
      <c r="C6" s="39" t="s">
        <v>68</v>
      </c>
      <c r="D6" s="39" t="s">
        <v>51</v>
      </c>
      <c r="E6" s="39" t="s">
        <v>69</v>
      </c>
      <c r="F6" s="39">
        <v>7.3</v>
      </c>
      <c r="G6" s="39" t="s">
        <v>63</v>
      </c>
      <c r="H6" s="39">
        <v>1</v>
      </c>
      <c r="I6" s="39" t="s">
        <v>64</v>
      </c>
      <c r="K6" s="117"/>
      <c r="M6" s="99" t="e">
        <f>RANK(K6,K$4:K$61,1)</f>
        <v>#N/A</v>
      </c>
      <c r="N6" s="97"/>
      <c r="P6" s="117"/>
      <c r="R6" s="99" t="e">
        <f>RANK(P6,P$4:P$61,1)</f>
        <v>#N/A</v>
      </c>
    </row>
    <row r="7" spans="1:18">
      <c r="A7" s="107">
        <f>VLOOKUP(B7,Equipes!B:M,12,FALSE)</f>
        <v>1</v>
      </c>
      <c r="B7" s="39" t="s">
        <v>70</v>
      </c>
      <c r="C7" s="39" t="s">
        <v>71</v>
      </c>
      <c r="D7" s="39" t="s">
        <v>51</v>
      </c>
      <c r="E7" s="39" t="s">
        <v>62</v>
      </c>
      <c r="F7" s="39">
        <v>8.1999999999999993</v>
      </c>
      <c r="G7" s="39" t="s">
        <v>63</v>
      </c>
      <c r="H7" s="39">
        <v>1</v>
      </c>
      <c r="I7" s="39" t="s">
        <v>64</v>
      </c>
      <c r="K7" s="117"/>
      <c r="M7" s="100" t="e">
        <f>M6</f>
        <v>#N/A</v>
      </c>
      <c r="P7" s="117"/>
      <c r="R7" s="100" t="e">
        <f>R6</f>
        <v>#N/A</v>
      </c>
    </row>
    <row r="8" spans="1:18" ht="22.5" customHeight="1"/>
    <row r="9" spans="1:18">
      <c r="B9" s="39">
        <v>13</v>
      </c>
      <c r="C9" s="39" t="s">
        <v>72</v>
      </c>
    </row>
    <row r="10" spans="1:18">
      <c r="A10" s="48">
        <f>VLOOKUP(B10,Equipes!B:M,11,FALSE)</f>
        <v>10</v>
      </c>
      <c r="B10" s="39" t="s">
        <v>77</v>
      </c>
      <c r="C10" s="39" t="s">
        <v>78</v>
      </c>
      <c r="D10" s="39" t="s">
        <v>59</v>
      </c>
      <c r="E10" s="39" t="s">
        <v>62</v>
      </c>
      <c r="F10" s="39">
        <v>21.6</v>
      </c>
      <c r="G10" s="39" t="s">
        <v>63</v>
      </c>
      <c r="H10" s="39">
        <v>1</v>
      </c>
      <c r="I10" s="39" t="s">
        <v>64</v>
      </c>
      <c r="J10" s="117"/>
      <c r="L10" s="99" t="e">
        <f>RANK(J10,J$4:J$61,1)</f>
        <v>#N/A</v>
      </c>
      <c r="O10" s="117"/>
      <c r="Q10" s="99" t="e">
        <f>RANK(O10,O$4:O$61,1)</f>
        <v>#N/A</v>
      </c>
    </row>
    <row r="11" spans="1:18">
      <c r="A11" s="48">
        <f>VLOOKUP(B11,Equipes!B:M,11,FALSE)</f>
        <v>10</v>
      </c>
      <c r="B11" s="39" t="s">
        <v>79</v>
      </c>
      <c r="C11" s="39" t="s">
        <v>80</v>
      </c>
      <c r="D11" s="39" t="s">
        <v>59</v>
      </c>
      <c r="E11" s="39" t="s">
        <v>62</v>
      </c>
      <c r="F11" s="39">
        <v>21.6</v>
      </c>
      <c r="G11" s="39" t="s">
        <v>63</v>
      </c>
      <c r="H11" s="39">
        <v>1</v>
      </c>
      <c r="I11" s="39" t="s">
        <v>64</v>
      </c>
      <c r="J11" s="117"/>
      <c r="L11" s="100" t="e">
        <f>L10</f>
        <v>#N/A</v>
      </c>
      <c r="O11" s="117"/>
      <c r="Q11" s="100" t="e">
        <f>Q10</f>
        <v>#N/A</v>
      </c>
    </row>
    <row r="12" spans="1:18">
      <c r="A12" s="48">
        <f>VLOOKUP(B12,Equipes!B:M,12,FALSE)</f>
        <v>10</v>
      </c>
      <c r="B12" s="39" t="s">
        <v>54</v>
      </c>
      <c r="C12" s="39" t="s">
        <v>73</v>
      </c>
      <c r="D12" s="39" t="s">
        <v>51</v>
      </c>
      <c r="E12" s="39" t="s">
        <v>62</v>
      </c>
      <c r="F12" s="39">
        <v>19.899999999999999</v>
      </c>
      <c r="G12" s="39" t="s">
        <v>63</v>
      </c>
      <c r="H12" s="39">
        <v>1</v>
      </c>
      <c r="I12" s="39" t="s">
        <v>74</v>
      </c>
      <c r="K12" s="117"/>
      <c r="M12" s="99" t="e">
        <f>RANK(K12,K$4:K$61,1)</f>
        <v>#N/A</v>
      </c>
      <c r="P12" s="117"/>
      <c r="R12" s="99" t="e">
        <f>RANK(P12,P$4:P$61,1)</f>
        <v>#N/A</v>
      </c>
    </row>
    <row r="13" spans="1:18">
      <c r="A13" s="48">
        <f>VLOOKUP(B13,Equipes!B:M,12,FALSE)</f>
        <v>10</v>
      </c>
      <c r="B13" s="39" t="s">
        <v>75</v>
      </c>
      <c r="C13" s="39" t="s">
        <v>76</v>
      </c>
      <c r="D13" s="39" t="s">
        <v>51</v>
      </c>
      <c r="E13" s="39" t="s">
        <v>62</v>
      </c>
      <c r="F13" s="39">
        <v>22.4</v>
      </c>
      <c r="G13" s="39" t="s">
        <v>63</v>
      </c>
      <c r="H13" s="39">
        <v>1</v>
      </c>
      <c r="I13" s="39" t="s">
        <v>64</v>
      </c>
      <c r="K13" s="117"/>
      <c r="M13" s="100" t="e">
        <f>M12</f>
        <v>#N/A</v>
      </c>
      <c r="P13" s="117"/>
      <c r="R13" s="100" t="e">
        <f>R12</f>
        <v>#N/A</v>
      </c>
    </row>
    <row r="14" spans="1:18" ht="22.5" customHeight="1"/>
    <row r="15" spans="1:18">
      <c r="B15" s="39">
        <v>14</v>
      </c>
      <c r="C15" s="39" t="s">
        <v>72</v>
      </c>
    </row>
    <row r="16" spans="1:18">
      <c r="A16" s="48">
        <f>VLOOKUP(B16,Equipes!B:M,11,FALSE)</f>
        <v>9</v>
      </c>
      <c r="B16" s="103" t="s">
        <v>129</v>
      </c>
      <c r="C16" s="39" t="s">
        <v>78</v>
      </c>
      <c r="D16" s="39" t="s">
        <v>59</v>
      </c>
      <c r="E16" s="39" t="s">
        <v>62</v>
      </c>
      <c r="F16" s="39">
        <v>20.100000000000001</v>
      </c>
      <c r="G16" s="39" t="s">
        <v>63</v>
      </c>
      <c r="H16" s="39">
        <v>1</v>
      </c>
      <c r="I16" s="39" t="s">
        <v>64</v>
      </c>
      <c r="J16" s="117"/>
      <c r="L16" s="99" t="e">
        <f>RANK(J16,J$4:J$61,1)</f>
        <v>#N/A</v>
      </c>
      <c r="O16" s="117"/>
      <c r="Q16" s="99" t="e">
        <f>RANK(O16,O$4:O$61,1)</f>
        <v>#N/A</v>
      </c>
    </row>
    <row r="17" spans="1:18">
      <c r="A17" s="48">
        <f>VLOOKUP(B17,Equipes!B:M,11,FALSE)</f>
        <v>9</v>
      </c>
      <c r="B17" s="39" t="s">
        <v>81</v>
      </c>
      <c r="C17" s="39" t="s">
        <v>82</v>
      </c>
      <c r="D17" s="39" t="s">
        <v>59</v>
      </c>
      <c r="E17" s="39" t="s">
        <v>62</v>
      </c>
      <c r="F17" s="39">
        <v>20.3</v>
      </c>
      <c r="G17" s="39" t="s">
        <v>63</v>
      </c>
      <c r="H17" s="39">
        <v>1</v>
      </c>
      <c r="I17" s="39" t="s">
        <v>64</v>
      </c>
      <c r="J17" s="117"/>
      <c r="L17" s="100" t="e">
        <f>L16</f>
        <v>#N/A</v>
      </c>
      <c r="O17" s="117"/>
      <c r="Q17" s="100" t="e">
        <f>Q16</f>
        <v>#N/A</v>
      </c>
    </row>
    <row r="18" spans="1:18">
      <c r="A18" s="107">
        <f>VLOOKUP(B18,Equipes!B:M,12,FALSE)</f>
        <v>5</v>
      </c>
      <c r="B18" s="39" t="s">
        <v>83</v>
      </c>
      <c r="C18" s="39" t="s">
        <v>84</v>
      </c>
      <c r="D18" s="39" t="s">
        <v>51</v>
      </c>
      <c r="E18" s="39" t="s">
        <v>62</v>
      </c>
      <c r="F18" s="39">
        <v>13.2</v>
      </c>
      <c r="G18" s="39" t="s">
        <v>63</v>
      </c>
      <c r="H18" s="39">
        <v>1</v>
      </c>
      <c r="I18" s="39" t="s">
        <v>64</v>
      </c>
      <c r="K18" s="117"/>
      <c r="M18" s="99" t="e">
        <f>RANK(K18,K$4:K$61,1)</f>
        <v>#N/A</v>
      </c>
      <c r="P18" s="117"/>
      <c r="R18" s="99" t="e">
        <f>RANK(P18,P$4:P$61,1)</f>
        <v>#N/A</v>
      </c>
    </row>
    <row r="19" spans="1:18">
      <c r="A19" s="107">
        <f>VLOOKUP(B19,Equipes!B:M,12,FALSE)</f>
        <v>5</v>
      </c>
      <c r="B19" s="39" t="s">
        <v>56</v>
      </c>
      <c r="C19" s="39" t="s">
        <v>85</v>
      </c>
      <c r="D19" s="39" t="s">
        <v>51</v>
      </c>
      <c r="E19" s="39" t="s">
        <v>62</v>
      </c>
      <c r="F19" s="39">
        <v>22.4</v>
      </c>
      <c r="G19" s="39" t="s">
        <v>63</v>
      </c>
      <c r="H19" s="39">
        <v>1</v>
      </c>
      <c r="I19" s="39" t="s">
        <v>74</v>
      </c>
      <c r="K19" s="117"/>
      <c r="M19" s="100" t="e">
        <f>M18</f>
        <v>#N/A</v>
      </c>
      <c r="P19" s="117"/>
      <c r="R19" s="100" t="e">
        <f>R18</f>
        <v>#N/A</v>
      </c>
    </row>
    <row r="20" spans="1:18" ht="22.5" customHeight="1"/>
    <row r="21" spans="1:18">
      <c r="B21" s="39">
        <v>15</v>
      </c>
      <c r="C21" s="39" t="s">
        <v>72</v>
      </c>
    </row>
    <row r="22" spans="1:18">
      <c r="A22" s="48">
        <f>VLOOKUP(B22,Equipes!B:M,11,FALSE)</f>
        <v>7</v>
      </c>
      <c r="B22" s="39" t="s">
        <v>86</v>
      </c>
      <c r="C22" s="39" t="s">
        <v>87</v>
      </c>
      <c r="D22" s="39" t="s">
        <v>59</v>
      </c>
      <c r="E22" s="39" t="s">
        <v>62</v>
      </c>
      <c r="F22" s="39">
        <v>15.1</v>
      </c>
      <c r="G22" s="39" t="s">
        <v>63</v>
      </c>
      <c r="H22" s="39">
        <v>1</v>
      </c>
      <c r="I22" s="39" t="s">
        <v>64</v>
      </c>
      <c r="J22" s="117"/>
      <c r="L22" s="99" t="e">
        <f>RANK(J22,J$4:J$61,1)</f>
        <v>#N/A</v>
      </c>
      <c r="O22" s="117"/>
      <c r="Q22" s="99" t="e">
        <f>RANK(O22,O$4:O$61,1)</f>
        <v>#N/A</v>
      </c>
    </row>
    <row r="23" spans="1:18">
      <c r="A23" s="48">
        <f>VLOOKUP(B23,Equipes!B:M,11,FALSE)</f>
        <v>7</v>
      </c>
      <c r="B23" s="39" t="s">
        <v>88</v>
      </c>
      <c r="C23" s="39" t="s">
        <v>89</v>
      </c>
      <c r="D23" s="39" t="s">
        <v>59</v>
      </c>
      <c r="E23" s="39" t="s">
        <v>62</v>
      </c>
      <c r="F23" s="39">
        <v>17.8</v>
      </c>
      <c r="G23" s="39" t="s">
        <v>63</v>
      </c>
      <c r="H23" s="39">
        <v>1</v>
      </c>
      <c r="I23" s="39" t="s">
        <v>64</v>
      </c>
      <c r="J23" s="117"/>
      <c r="L23" s="100" t="e">
        <f>L22</f>
        <v>#N/A</v>
      </c>
      <c r="O23" s="117"/>
      <c r="Q23" s="100" t="e">
        <f>Q22</f>
        <v>#N/A</v>
      </c>
    </row>
    <row r="24" spans="1:18">
      <c r="A24" s="48">
        <f>VLOOKUP(B24,Equipes!B:M,12,FALSE)</f>
        <v>8</v>
      </c>
      <c r="B24" s="39" t="s">
        <v>90</v>
      </c>
      <c r="C24" s="39" t="s">
        <v>91</v>
      </c>
      <c r="D24" s="39" t="s">
        <v>51</v>
      </c>
      <c r="E24" s="39" t="s">
        <v>62</v>
      </c>
      <c r="F24" s="39">
        <v>18.2</v>
      </c>
      <c r="G24" s="39" t="s">
        <v>63</v>
      </c>
      <c r="H24" s="39">
        <v>1</v>
      </c>
      <c r="I24" s="39" t="s">
        <v>64</v>
      </c>
      <c r="K24" s="117"/>
      <c r="M24" s="99" t="e">
        <f>RANK(K24,K$4:K$61,1)</f>
        <v>#N/A</v>
      </c>
      <c r="P24" s="117"/>
      <c r="R24" s="99" t="e">
        <f>RANK(P24,P$4:P$61,1)</f>
        <v>#N/A</v>
      </c>
    </row>
    <row r="25" spans="1:18">
      <c r="A25" s="48">
        <f>VLOOKUP(B25,Equipes!B:M,12,FALSE)</f>
        <v>8</v>
      </c>
      <c r="B25" s="39" t="s">
        <v>92</v>
      </c>
      <c r="C25" s="39" t="s">
        <v>93</v>
      </c>
      <c r="D25" s="39" t="s">
        <v>51</v>
      </c>
      <c r="E25" s="39" t="s">
        <v>62</v>
      </c>
      <c r="F25" s="39">
        <v>22.4</v>
      </c>
      <c r="G25" s="39" t="s">
        <v>63</v>
      </c>
      <c r="H25" s="39">
        <v>1</v>
      </c>
      <c r="I25" s="39" t="s">
        <v>74</v>
      </c>
      <c r="K25" s="117"/>
      <c r="M25" s="100" t="e">
        <f>M24</f>
        <v>#N/A</v>
      </c>
      <c r="P25" s="117"/>
      <c r="R25" s="100" t="e">
        <f>R24</f>
        <v>#N/A</v>
      </c>
    </row>
    <row r="26" spans="1:18" ht="22.5" customHeight="1"/>
    <row r="27" spans="1:18">
      <c r="B27" s="39">
        <v>16</v>
      </c>
      <c r="C27" s="39" t="s">
        <v>72</v>
      </c>
    </row>
    <row r="28" spans="1:18">
      <c r="A28" s="107">
        <f>VLOOKUP(B28,Equipes!B:M,11,FALSE)</f>
        <v>6</v>
      </c>
      <c r="B28" s="39" t="s">
        <v>94</v>
      </c>
      <c r="C28" s="39" t="s">
        <v>95</v>
      </c>
      <c r="D28" s="39" t="s">
        <v>59</v>
      </c>
      <c r="E28" s="39" t="s">
        <v>62</v>
      </c>
      <c r="F28" s="39">
        <v>12.6</v>
      </c>
      <c r="G28" s="39" t="s">
        <v>63</v>
      </c>
      <c r="H28" s="39">
        <v>1</v>
      </c>
      <c r="I28" s="39" t="s">
        <v>64</v>
      </c>
      <c r="J28" s="117"/>
      <c r="L28" s="99" t="e">
        <f>RANK(J28,J$4:J$61,1)</f>
        <v>#N/A</v>
      </c>
      <c r="O28" s="117"/>
      <c r="Q28" s="99" t="e">
        <f>RANK(O28,O$4:O$61,1)</f>
        <v>#N/A</v>
      </c>
    </row>
    <row r="29" spans="1:18">
      <c r="A29" s="107">
        <f>VLOOKUP(B29,Equipes!B:M,11,FALSE)</f>
        <v>6</v>
      </c>
      <c r="B29" s="39" t="s">
        <v>96</v>
      </c>
      <c r="C29" s="39" t="s">
        <v>97</v>
      </c>
      <c r="D29" s="39" t="s">
        <v>59</v>
      </c>
      <c r="E29" s="39" t="s">
        <v>62</v>
      </c>
      <c r="F29" s="39">
        <v>20</v>
      </c>
      <c r="G29" s="39" t="s">
        <v>63</v>
      </c>
      <c r="H29" s="39">
        <v>1</v>
      </c>
      <c r="I29" s="39" t="s">
        <v>74</v>
      </c>
      <c r="J29" s="117"/>
      <c r="L29" s="100" t="e">
        <f>L28</f>
        <v>#N/A</v>
      </c>
      <c r="O29" s="117"/>
      <c r="Q29" s="100" t="e">
        <f>Q28</f>
        <v>#N/A</v>
      </c>
    </row>
    <row r="30" spans="1:18">
      <c r="A30" s="48">
        <f>VLOOKUP(B30,Equipes!B:M,12,FALSE)</f>
        <v>7</v>
      </c>
      <c r="B30" s="104" t="s">
        <v>134</v>
      </c>
      <c r="C30" s="104" t="s">
        <v>121</v>
      </c>
      <c r="D30" s="104" t="s">
        <v>51</v>
      </c>
      <c r="E30" s="104" t="s">
        <v>62</v>
      </c>
      <c r="F30" s="104">
        <v>19.5</v>
      </c>
      <c r="G30" s="39" t="s">
        <v>63</v>
      </c>
      <c r="H30" s="39">
        <v>1</v>
      </c>
      <c r="I30" s="103" t="s">
        <v>74</v>
      </c>
      <c r="K30" s="117"/>
      <c r="M30" s="99" t="e">
        <f>RANK(K30,K$4:K$61,1)</f>
        <v>#N/A</v>
      </c>
      <c r="P30" s="117"/>
      <c r="R30" s="99" t="e">
        <f>RANK(P30,P$4:P$61,1)</f>
        <v>#N/A</v>
      </c>
    </row>
    <row r="31" spans="1:18">
      <c r="A31" s="48">
        <f>VLOOKUP(B31,Equipes!B:M,12,FALSE)</f>
        <v>7</v>
      </c>
      <c r="B31" s="39" t="s">
        <v>98</v>
      </c>
      <c r="C31" s="39" t="s">
        <v>99</v>
      </c>
      <c r="D31" s="39" t="s">
        <v>51</v>
      </c>
      <c r="E31" s="39" t="s">
        <v>62</v>
      </c>
      <c r="F31" s="39">
        <v>19.3</v>
      </c>
      <c r="G31" s="39" t="s">
        <v>63</v>
      </c>
      <c r="H31" s="39">
        <v>1</v>
      </c>
      <c r="I31" s="39" t="s">
        <v>64</v>
      </c>
      <c r="K31" s="117"/>
      <c r="M31" s="100" t="e">
        <f>M30</f>
        <v>#N/A</v>
      </c>
      <c r="P31" s="117"/>
      <c r="R31" s="100" t="e">
        <f>R30</f>
        <v>#N/A</v>
      </c>
    </row>
    <row r="32" spans="1:18" ht="22.5" customHeight="1"/>
    <row r="33" spans="1:18">
      <c r="B33" s="39">
        <v>17</v>
      </c>
      <c r="C33" s="39" t="s">
        <v>72</v>
      </c>
    </row>
    <row r="34" spans="1:18">
      <c r="A34" s="107">
        <f>VLOOKUP(B34,Equipes!B:M,11,FALSE)</f>
        <v>5</v>
      </c>
      <c r="B34" s="39" t="s">
        <v>100</v>
      </c>
      <c r="C34" s="39" t="s">
        <v>87</v>
      </c>
      <c r="D34" s="39" t="s">
        <v>59</v>
      </c>
      <c r="E34" s="39" t="s">
        <v>62</v>
      </c>
      <c r="F34" s="39">
        <v>10</v>
      </c>
      <c r="G34" s="39" t="s">
        <v>63</v>
      </c>
      <c r="H34" s="39">
        <v>1</v>
      </c>
      <c r="I34" s="39" t="s">
        <v>64</v>
      </c>
      <c r="J34" s="117"/>
      <c r="L34" s="99" t="e">
        <f>RANK(J34,J$4:J$61,1)</f>
        <v>#N/A</v>
      </c>
      <c r="O34" s="117"/>
      <c r="Q34" s="99" t="e">
        <f>RANK(O34,O$4:O$61,1)</f>
        <v>#N/A</v>
      </c>
    </row>
    <row r="35" spans="1:18">
      <c r="A35" s="107">
        <f>VLOOKUP(B35,Equipes!B:M,11,FALSE)</f>
        <v>5</v>
      </c>
      <c r="B35" s="39" t="s">
        <v>100</v>
      </c>
      <c r="C35" s="39" t="s">
        <v>101</v>
      </c>
      <c r="D35" s="39" t="s">
        <v>59</v>
      </c>
      <c r="E35" s="39" t="s">
        <v>62</v>
      </c>
      <c r="F35" s="39">
        <v>21</v>
      </c>
      <c r="G35" s="39" t="s">
        <v>63</v>
      </c>
      <c r="H35" s="39">
        <v>1</v>
      </c>
      <c r="I35" s="39" t="s">
        <v>74</v>
      </c>
      <c r="J35" s="117"/>
      <c r="L35" s="100" t="e">
        <f>L34</f>
        <v>#N/A</v>
      </c>
      <c r="O35" s="117"/>
      <c r="Q35" s="100" t="e">
        <f>Q34</f>
        <v>#N/A</v>
      </c>
    </row>
    <row r="36" spans="1:18">
      <c r="A36" s="107">
        <f>VLOOKUP(B36,Equipes!B:M,12,FALSE)</f>
        <v>6</v>
      </c>
      <c r="B36" s="39" t="s">
        <v>52</v>
      </c>
      <c r="C36" s="39" t="s">
        <v>102</v>
      </c>
      <c r="D36" s="39" t="s">
        <v>51</v>
      </c>
      <c r="E36" s="39" t="s">
        <v>62</v>
      </c>
      <c r="F36" s="39">
        <v>15.8</v>
      </c>
      <c r="G36" s="39" t="s">
        <v>63</v>
      </c>
      <c r="H36" s="39">
        <v>1</v>
      </c>
      <c r="I36" s="39" t="s">
        <v>64</v>
      </c>
      <c r="K36" s="117"/>
      <c r="M36" s="99" t="e">
        <f>RANK(K36,K$4:K$61,1)</f>
        <v>#N/A</v>
      </c>
      <c r="P36" s="117"/>
      <c r="R36" s="99" t="e">
        <f>RANK(P36,P$4:P$61,1)</f>
        <v>#N/A</v>
      </c>
    </row>
    <row r="37" spans="1:18">
      <c r="A37" s="107">
        <f>VLOOKUP(B37,Equipes!B:M,12,FALSE)</f>
        <v>6</v>
      </c>
      <c r="B37" s="39" t="s">
        <v>103</v>
      </c>
      <c r="C37" s="39" t="s">
        <v>104</v>
      </c>
      <c r="D37" s="39" t="s">
        <v>51</v>
      </c>
      <c r="E37" s="39" t="s">
        <v>62</v>
      </c>
      <c r="F37" s="39">
        <v>20.399999999999999</v>
      </c>
      <c r="G37" s="39" t="s">
        <v>63</v>
      </c>
      <c r="H37" s="39">
        <v>1</v>
      </c>
      <c r="I37" s="39" t="s">
        <v>64</v>
      </c>
      <c r="K37" s="117"/>
      <c r="M37" s="100" t="e">
        <f>M36</f>
        <v>#N/A</v>
      </c>
      <c r="P37" s="117"/>
      <c r="R37" s="100" t="e">
        <f>R36</f>
        <v>#N/A</v>
      </c>
    </row>
    <row r="38" spans="1:18" ht="22.5" customHeight="1"/>
    <row r="39" spans="1:18">
      <c r="B39" s="39">
        <v>18</v>
      </c>
      <c r="C39" s="39" t="s">
        <v>72</v>
      </c>
    </row>
    <row r="40" spans="1:18">
      <c r="A40" s="107">
        <f>VLOOKUP(B40,Equipes!B:M,11,FALSE)</f>
        <v>3</v>
      </c>
      <c r="B40" s="39" t="s">
        <v>109</v>
      </c>
      <c r="C40" s="39" t="s">
        <v>110</v>
      </c>
      <c r="D40" s="39" t="s">
        <v>59</v>
      </c>
      <c r="E40" s="39" t="s">
        <v>62</v>
      </c>
      <c r="F40" s="39">
        <v>10.6</v>
      </c>
      <c r="G40" s="39" t="s">
        <v>63</v>
      </c>
      <c r="H40" s="39">
        <v>1</v>
      </c>
      <c r="I40" s="39" t="s">
        <v>64</v>
      </c>
      <c r="J40" s="117"/>
      <c r="L40" s="99" t="e">
        <f>RANK(J40,J$4:J$61,1)</f>
        <v>#N/A</v>
      </c>
      <c r="O40" s="117"/>
      <c r="Q40" s="99" t="e">
        <f>RANK(O40,O$4:O$61,1)</f>
        <v>#N/A</v>
      </c>
    </row>
    <row r="41" spans="1:18">
      <c r="A41" s="107">
        <f>VLOOKUP(B41,Equipes!B:M,11,FALSE)</f>
        <v>3</v>
      </c>
      <c r="B41" s="39" t="s">
        <v>111</v>
      </c>
      <c r="C41" s="39" t="s">
        <v>112</v>
      </c>
      <c r="D41" s="39" t="s">
        <v>59</v>
      </c>
      <c r="E41" s="39" t="s">
        <v>62</v>
      </c>
      <c r="F41" s="39">
        <v>17.899999999999999</v>
      </c>
      <c r="G41" s="39" t="s">
        <v>63</v>
      </c>
      <c r="H41" s="39">
        <v>1</v>
      </c>
      <c r="I41" s="39" t="s">
        <v>64</v>
      </c>
      <c r="J41" s="117"/>
      <c r="L41" s="100" t="e">
        <f>L40</f>
        <v>#N/A</v>
      </c>
      <c r="O41" s="117"/>
      <c r="Q41" s="100" t="e">
        <f>Q40</f>
        <v>#N/A</v>
      </c>
    </row>
    <row r="42" spans="1:18">
      <c r="A42" s="107">
        <f>VLOOKUP(B42,Equipes!B:M,12,FALSE)</f>
        <v>3</v>
      </c>
      <c r="B42" s="39" t="s">
        <v>105</v>
      </c>
      <c r="C42" s="39" t="s">
        <v>106</v>
      </c>
      <c r="D42" s="39" t="s">
        <v>51</v>
      </c>
      <c r="E42" s="39" t="s">
        <v>62</v>
      </c>
      <c r="F42" s="39">
        <v>11.7</v>
      </c>
      <c r="G42" s="39" t="s">
        <v>63</v>
      </c>
      <c r="H42" s="39">
        <v>1</v>
      </c>
      <c r="I42" s="39" t="s">
        <v>64</v>
      </c>
      <c r="K42" s="117"/>
      <c r="M42" s="99" t="e">
        <f>RANK(K42,K$4:K$61,1)</f>
        <v>#N/A</v>
      </c>
      <c r="P42" s="117"/>
      <c r="R42" s="99" t="e">
        <f>RANK(P42,P$4:P$61,1)</f>
        <v>#N/A</v>
      </c>
    </row>
    <row r="43" spans="1:18">
      <c r="A43" s="107">
        <f>VLOOKUP(B43,Equipes!B:M,12,FALSE)</f>
        <v>3</v>
      </c>
      <c r="B43" s="39" t="s">
        <v>107</v>
      </c>
      <c r="C43" s="103" t="s">
        <v>131</v>
      </c>
      <c r="D43" s="39" t="s">
        <v>108</v>
      </c>
      <c r="E43" s="39" t="s">
        <v>62</v>
      </c>
      <c r="F43" s="39">
        <v>14.2</v>
      </c>
      <c r="G43" s="39" t="s">
        <v>63</v>
      </c>
      <c r="H43" s="39">
        <v>1</v>
      </c>
      <c r="I43" s="39" t="s">
        <v>64</v>
      </c>
      <c r="K43" s="117"/>
      <c r="M43" s="100" t="e">
        <f>M42</f>
        <v>#N/A</v>
      </c>
      <c r="P43" s="117"/>
      <c r="R43" s="100" t="e">
        <f>R42</f>
        <v>#N/A</v>
      </c>
    </row>
    <row r="44" spans="1:18" ht="22.5" customHeight="1"/>
    <row r="45" spans="1:18">
      <c r="B45" s="39">
        <v>1</v>
      </c>
      <c r="C45" s="39" t="s">
        <v>113</v>
      </c>
    </row>
    <row r="46" spans="1:18">
      <c r="A46" s="107">
        <f>VLOOKUP(B46,Equipes!B:M,11,FALSE)</f>
        <v>2</v>
      </c>
      <c r="B46" s="39" t="s">
        <v>118</v>
      </c>
      <c r="C46" s="39" t="s">
        <v>71</v>
      </c>
      <c r="D46" s="39" t="s">
        <v>59</v>
      </c>
      <c r="E46" s="39" t="s">
        <v>62</v>
      </c>
      <c r="F46" s="39">
        <v>11.3</v>
      </c>
      <c r="G46" s="39" t="s">
        <v>63</v>
      </c>
      <c r="H46" s="39">
        <v>1</v>
      </c>
      <c r="I46" s="39" t="s">
        <v>64</v>
      </c>
      <c r="J46" s="117"/>
      <c r="L46" s="99" t="e">
        <f>RANK(J46,J$4:J$61,1)</f>
        <v>#N/A</v>
      </c>
      <c r="O46" s="117"/>
      <c r="Q46" s="99" t="e">
        <f>RANK(O46,O$4:O$61,1)</f>
        <v>#N/A</v>
      </c>
    </row>
    <row r="47" spans="1:18">
      <c r="A47" s="107">
        <f>VLOOKUP(B47,Equipes!B:M,11,FALSE)</f>
        <v>2</v>
      </c>
      <c r="B47" s="39" t="s">
        <v>119</v>
      </c>
      <c r="C47" s="103" t="s">
        <v>132</v>
      </c>
      <c r="D47" s="39" t="s">
        <v>59</v>
      </c>
      <c r="E47" s="39" t="s">
        <v>62</v>
      </c>
      <c r="F47" s="39">
        <v>12.8</v>
      </c>
      <c r="G47" s="39" t="s">
        <v>63</v>
      </c>
      <c r="H47" s="39">
        <v>1</v>
      </c>
      <c r="I47" s="39" t="s">
        <v>64</v>
      </c>
      <c r="J47" s="117"/>
      <c r="L47" s="100" t="e">
        <f>L46</f>
        <v>#N/A</v>
      </c>
      <c r="O47" s="117"/>
      <c r="Q47" s="100" t="e">
        <f>Q46</f>
        <v>#N/A</v>
      </c>
    </row>
    <row r="48" spans="1:18">
      <c r="A48" s="107">
        <f>VLOOKUP(B48,Equipes!B:M,12,FALSE)</f>
        <v>2</v>
      </c>
      <c r="B48" s="39" t="s">
        <v>114</v>
      </c>
      <c r="C48" s="39" t="s">
        <v>115</v>
      </c>
      <c r="D48" s="39" t="s">
        <v>51</v>
      </c>
      <c r="E48" s="39" t="s">
        <v>62</v>
      </c>
      <c r="F48" s="39">
        <v>5.9</v>
      </c>
      <c r="G48" s="39" t="s">
        <v>63</v>
      </c>
      <c r="H48" s="39">
        <v>1</v>
      </c>
      <c r="I48" s="39" t="s">
        <v>74</v>
      </c>
      <c r="K48" s="117"/>
      <c r="M48" s="99" t="e">
        <f>RANK(K48,K$4:K$61,1)</f>
        <v>#N/A</v>
      </c>
      <c r="P48" s="117"/>
      <c r="R48" s="99" t="e">
        <f>RANK(P48,P$4:P$61,1)</f>
        <v>#N/A</v>
      </c>
    </row>
    <row r="49" spans="1:18">
      <c r="A49" s="107">
        <f>VLOOKUP(B49,Equipes!B:M,12,FALSE)</f>
        <v>2</v>
      </c>
      <c r="B49" s="39" t="s">
        <v>116</v>
      </c>
      <c r="C49" s="39" t="s">
        <v>117</v>
      </c>
      <c r="D49" s="39" t="s">
        <v>51</v>
      </c>
      <c r="E49" s="39" t="s">
        <v>62</v>
      </c>
      <c r="F49" s="39">
        <v>13.5</v>
      </c>
      <c r="G49" s="39" t="s">
        <v>63</v>
      </c>
      <c r="H49" s="39">
        <v>1</v>
      </c>
      <c r="I49" s="39" t="s">
        <v>64</v>
      </c>
      <c r="K49" s="117"/>
      <c r="M49" s="100" t="e">
        <f>M48</f>
        <v>#N/A</v>
      </c>
      <c r="P49" s="117"/>
      <c r="R49" s="100" t="e">
        <f>R48</f>
        <v>#N/A</v>
      </c>
    </row>
    <row r="50" spans="1:18" ht="22.5" customHeight="1"/>
    <row r="51" spans="1:18">
      <c r="B51" s="39">
        <v>15</v>
      </c>
      <c r="C51" s="39" t="s">
        <v>113</v>
      </c>
    </row>
    <row r="52" spans="1:18">
      <c r="A52" s="48">
        <f>VLOOKUP(B52,Equipes!B:M,11,FALSE)</f>
        <v>8</v>
      </c>
      <c r="B52" s="39" t="s">
        <v>120</v>
      </c>
      <c r="C52" s="39" t="s">
        <v>121</v>
      </c>
      <c r="D52" s="39" t="s">
        <v>59</v>
      </c>
      <c r="E52" s="39" t="s">
        <v>62</v>
      </c>
      <c r="F52" s="39">
        <v>18.2</v>
      </c>
      <c r="G52" s="39" t="s">
        <v>63</v>
      </c>
      <c r="H52" s="39">
        <v>1</v>
      </c>
      <c r="I52" s="39" t="s">
        <v>74</v>
      </c>
      <c r="J52" s="117"/>
      <c r="L52" s="99" t="e">
        <f>RANK(J52,J$4:J$61,1)</f>
        <v>#N/A</v>
      </c>
      <c r="O52" s="117"/>
      <c r="Q52" s="99" t="e">
        <f>RANK(O52,O$4:O$61,1)</f>
        <v>#N/A</v>
      </c>
    </row>
    <row r="53" spans="1:18">
      <c r="A53" s="48">
        <f>VLOOKUP(B53,Equipes!B:M,11,FALSE)</f>
        <v>8</v>
      </c>
      <c r="B53" s="39" t="s">
        <v>120</v>
      </c>
      <c r="C53" s="39" t="s">
        <v>122</v>
      </c>
      <c r="D53" s="39" t="s">
        <v>59</v>
      </c>
      <c r="E53" s="39" t="s">
        <v>62</v>
      </c>
      <c r="F53" s="39">
        <v>18.7</v>
      </c>
      <c r="G53" s="39" t="s">
        <v>63</v>
      </c>
      <c r="H53" s="39">
        <v>1</v>
      </c>
      <c r="I53" s="39" t="s">
        <v>64</v>
      </c>
      <c r="J53" s="117"/>
      <c r="L53" s="100" t="e">
        <f>L52</f>
        <v>#N/A</v>
      </c>
      <c r="O53" s="117"/>
      <c r="Q53" s="100" t="e">
        <f>Q52</f>
        <v>#N/A</v>
      </c>
    </row>
    <row r="54" spans="1:18">
      <c r="A54" s="108">
        <f>VLOOKUP(B54,Equipes!B:M,12,FALSE)</f>
        <v>9</v>
      </c>
      <c r="B54" s="39" t="s">
        <v>55</v>
      </c>
      <c r="C54" s="39" t="s">
        <v>123</v>
      </c>
      <c r="D54" s="39" t="s">
        <v>51</v>
      </c>
      <c r="E54" s="39" t="s">
        <v>62</v>
      </c>
      <c r="F54" s="39">
        <v>19.7</v>
      </c>
      <c r="G54" s="39" t="s">
        <v>63</v>
      </c>
      <c r="H54" s="39">
        <v>1</v>
      </c>
      <c r="I54" s="39" t="s">
        <v>64</v>
      </c>
      <c r="K54" s="117"/>
      <c r="M54" s="99" t="e">
        <f>RANK(K54,K$4:K$61,1)</f>
        <v>#N/A</v>
      </c>
      <c r="P54" s="117"/>
      <c r="R54" s="99" t="e">
        <f>RANK(P54,P$4:P$61,1)</f>
        <v>#N/A</v>
      </c>
    </row>
    <row r="55" spans="1:18">
      <c r="A55" s="48">
        <f>VLOOKUP(B55,Equipes!B:M,12,FALSE)</f>
        <v>9</v>
      </c>
      <c r="B55" s="103" t="s">
        <v>141</v>
      </c>
      <c r="C55" s="39" t="s">
        <v>89</v>
      </c>
      <c r="D55" s="39" t="s">
        <v>51</v>
      </c>
      <c r="E55" s="39" t="s">
        <v>62</v>
      </c>
      <c r="F55" s="39">
        <v>22.4</v>
      </c>
      <c r="G55" s="39" t="s">
        <v>63</v>
      </c>
      <c r="H55" s="39">
        <v>1</v>
      </c>
      <c r="I55" s="39" t="s">
        <v>74</v>
      </c>
      <c r="K55" s="117"/>
      <c r="M55" s="100" t="e">
        <f>M54</f>
        <v>#N/A</v>
      </c>
      <c r="P55" s="117"/>
      <c r="R55" s="100" t="e">
        <f>R54</f>
        <v>#N/A</v>
      </c>
    </row>
    <row r="56" spans="1:18" ht="22.5" customHeight="1"/>
    <row r="57" spans="1:18">
      <c r="B57" s="39">
        <v>18</v>
      </c>
      <c r="C57" s="39" t="s">
        <v>113</v>
      </c>
    </row>
    <row r="58" spans="1:18">
      <c r="A58" s="107">
        <f>VLOOKUP(B58,Equipes!B:M,11,FALSE)</f>
        <v>4</v>
      </c>
      <c r="B58" s="39" t="s">
        <v>124</v>
      </c>
      <c r="C58" s="103" t="s">
        <v>133</v>
      </c>
      <c r="D58" s="39" t="s">
        <v>59</v>
      </c>
      <c r="E58" s="39" t="s">
        <v>62</v>
      </c>
      <c r="F58" s="39">
        <v>12.8</v>
      </c>
      <c r="G58" s="39" t="s">
        <v>63</v>
      </c>
      <c r="H58" s="39">
        <v>1</v>
      </c>
      <c r="I58" s="39" t="s">
        <v>74</v>
      </c>
      <c r="J58" s="117"/>
      <c r="L58" s="99" t="e">
        <f>RANK(J58,J$4:J$61,1)</f>
        <v>#N/A</v>
      </c>
      <c r="O58" s="117"/>
      <c r="Q58" s="99" t="e">
        <f>RANK(O58,O$4:O$61,1)</f>
        <v>#N/A</v>
      </c>
    </row>
    <row r="59" spans="1:18">
      <c r="A59" s="107">
        <f>VLOOKUP(B59,Equipes!B:M,11,FALSE)</f>
        <v>4</v>
      </c>
      <c r="B59" s="39" t="s">
        <v>125</v>
      </c>
      <c r="C59" s="39" t="s">
        <v>126</v>
      </c>
      <c r="D59" s="39" t="s">
        <v>59</v>
      </c>
      <c r="E59" s="39" t="s">
        <v>62</v>
      </c>
      <c r="F59" s="39">
        <v>15.8</v>
      </c>
      <c r="G59" s="39" t="s">
        <v>63</v>
      </c>
      <c r="H59" s="39">
        <v>1</v>
      </c>
      <c r="I59" s="39" t="s">
        <v>64</v>
      </c>
      <c r="J59" s="117"/>
      <c r="L59" s="100" t="e">
        <f>L58</f>
        <v>#N/A</v>
      </c>
      <c r="O59" s="117"/>
      <c r="Q59" s="100" t="e">
        <f>Q58</f>
        <v>#N/A</v>
      </c>
    </row>
    <row r="60" spans="1:18">
      <c r="A60" s="107">
        <f>VLOOKUP(B60,Equipes!B:M,12,FALSE)</f>
        <v>4</v>
      </c>
      <c r="B60" s="103" t="s">
        <v>140</v>
      </c>
      <c r="C60" s="39" t="s">
        <v>127</v>
      </c>
      <c r="D60" s="39" t="s">
        <v>51</v>
      </c>
      <c r="E60" s="39" t="s">
        <v>62</v>
      </c>
      <c r="F60" s="39">
        <v>13.8</v>
      </c>
      <c r="G60" s="39" t="s">
        <v>63</v>
      </c>
      <c r="H60" s="39">
        <v>1</v>
      </c>
      <c r="I60" s="39" t="s">
        <v>64</v>
      </c>
      <c r="K60" s="117"/>
      <c r="M60" s="99" t="e">
        <f>RANK(K60,K$4:K$61,1)</f>
        <v>#N/A</v>
      </c>
      <c r="P60" s="117"/>
      <c r="R60" s="99" t="e">
        <f>RANK(P60,P$4:P$61,1)</f>
        <v>#N/A</v>
      </c>
    </row>
    <row r="61" spans="1:18">
      <c r="A61" s="107">
        <f>VLOOKUP(B61,Equipes!B:M,12,FALSE)</f>
        <v>4</v>
      </c>
      <c r="B61" s="39" t="s">
        <v>53</v>
      </c>
      <c r="C61" s="39" t="s">
        <v>128</v>
      </c>
      <c r="D61" s="39" t="s">
        <v>51</v>
      </c>
      <c r="E61" s="39" t="s">
        <v>69</v>
      </c>
      <c r="F61" s="39">
        <v>16.899999999999999</v>
      </c>
      <c r="G61" s="39" t="s">
        <v>63</v>
      </c>
      <c r="H61" s="39">
        <v>1</v>
      </c>
      <c r="I61" s="39" t="s">
        <v>64</v>
      </c>
      <c r="K61" s="117"/>
      <c r="M61" s="100" t="e">
        <f>M60</f>
        <v>#N/A</v>
      </c>
      <c r="P61" s="117"/>
      <c r="R61" s="100" t="e">
        <f>R60</f>
        <v>#N/A</v>
      </c>
    </row>
  </sheetData>
  <autoFilter ref="B1:M61"/>
  <mergeCells count="42">
    <mergeCell ref="P54:P55"/>
    <mergeCell ref="O58:O59"/>
    <mergeCell ref="P60:P61"/>
    <mergeCell ref="P36:P37"/>
    <mergeCell ref="O40:O41"/>
    <mergeCell ref="P42:P43"/>
    <mergeCell ref="O46:O47"/>
    <mergeCell ref="P48:P49"/>
    <mergeCell ref="O52:O53"/>
    <mergeCell ref="P18:P19"/>
    <mergeCell ref="O22:O23"/>
    <mergeCell ref="P24:P25"/>
    <mergeCell ref="O28:O29"/>
    <mergeCell ref="P30:P31"/>
    <mergeCell ref="O34:O35"/>
    <mergeCell ref="J58:J59"/>
    <mergeCell ref="K60:K61"/>
    <mergeCell ref="J2:M2"/>
    <mergeCell ref="O2:R2"/>
    <mergeCell ref="O4:O5"/>
    <mergeCell ref="P6:P7"/>
    <mergeCell ref="O10:O11"/>
    <mergeCell ref="P12:P13"/>
    <mergeCell ref="O16:O17"/>
    <mergeCell ref="J40:J41"/>
    <mergeCell ref="K42:K43"/>
    <mergeCell ref="J46:J47"/>
    <mergeCell ref="K48:K49"/>
    <mergeCell ref="J52:J53"/>
    <mergeCell ref="K54:K55"/>
    <mergeCell ref="K36:K37"/>
    <mergeCell ref="J4:J5"/>
    <mergeCell ref="K6:K7"/>
    <mergeCell ref="J10:J11"/>
    <mergeCell ref="K12:K13"/>
    <mergeCell ref="J16:J17"/>
    <mergeCell ref="K18:K19"/>
    <mergeCell ref="J22:J23"/>
    <mergeCell ref="K24:K25"/>
    <mergeCell ref="J28:J29"/>
    <mergeCell ref="K30:K31"/>
    <mergeCell ref="J34:J3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2:N60"/>
  <sheetViews>
    <sheetView topLeftCell="A28" workbookViewId="0">
      <selection activeCell="B54" sqref="B54"/>
    </sheetView>
  </sheetViews>
  <sheetFormatPr defaultRowHeight="12.75"/>
  <cols>
    <col min="2" max="2" width="15.140625" style="39" customWidth="1"/>
    <col min="3" max="3" width="12" style="39" bestFit="1" customWidth="1"/>
    <col min="4" max="4" width="12.42578125" style="39" bestFit="1" customWidth="1"/>
    <col min="5" max="9" width="9.140625" style="39"/>
    <col min="10" max="10" width="11.140625" customWidth="1"/>
    <col min="11" max="11" width="11.7109375" customWidth="1"/>
    <col min="12" max="13" width="5" customWidth="1"/>
  </cols>
  <sheetData>
    <row r="2" spans="2:14" ht="15">
      <c r="B2" s="39">
        <v>1</v>
      </c>
      <c r="C2" s="103" t="s">
        <v>130</v>
      </c>
      <c r="J2" s="20" t="s">
        <v>135</v>
      </c>
      <c r="K2" s="20" t="s">
        <v>136</v>
      </c>
    </row>
    <row r="3" spans="2:14">
      <c r="B3" s="105" t="s">
        <v>60</v>
      </c>
      <c r="C3" s="105" t="s">
        <v>61</v>
      </c>
      <c r="D3" s="105" t="s">
        <v>59</v>
      </c>
      <c r="E3" s="105" t="s">
        <v>62</v>
      </c>
      <c r="F3" s="105">
        <v>6.5</v>
      </c>
      <c r="G3" s="105" t="s">
        <v>63</v>
      </c>
      <c r="H3" s="105">
        <v>1</v>
      </c>
      <c r="I3" s="105" t="s">
        <v>64</v>
      </c>
      <c r="J3" s="117">
        <f>AVERAGE(F3:F4)</f>
        <v>6.8</v>
      </c>
      <c r="L3" s="99">
        <f>RANK(J3,J$3:J$60,1)</f>
        <v>1</v>
      </c>
    </row>
    <row r="4" spans="2:14">
      <c r="B4" s="105" t="s">
        <v>65</v>
      </c>
      <c r="C4" s="105" t="s">
        <v>66</v>
      </c>
      <c r="D4" s="105" t="s">
        <v>59</v>
      </c>
      <c r="E4" s="105" t="s">
        <v>62</v>
      </c>
      <c r="F4" s="105">
        <v>7.1</v>
      </c>
      <c r="G4" s="105" t="s">
        <v>63</v>
      </c>
      <c r="H4" s="105">
        <v>1</v>
      </c>
      <c r="I4" s="105" t="s">
        <v>64</v>
      </c>
      <c r="J4" s="117"/>
      <c r="L4" s="100">
        <f>L3</f>
        <v>1</v>
      </c>
    </row>
    <row r="5" spans="2:14">
      <c r="B5" s="101" t="s">
        <v>67</v>
      </c>
      <c r="C5" s="101" t="s">
        <v>68</v>
      </c>
      <c r="D5" s="101" t="s">
        <v>51</v>
      </c>
      <c r="E5" s="101" t="s">
        <v>69</v>
      </c>
      <c r="F5" s="101">
        <v>7.3</v>
      </c>
      <c r="G5" s="101" t="s">
        <v>63</v>
      </c>
      <c r="H5" s="101">
        <v>1</v>
      </c>
      <c r="I5" s="101" t="s">
        <v>64</v>
      </c>
      <c r="K5" s="117">
        <f>AVERAGE(F5:F6)</f>
        <v>7.75</v>
      </c>
      <c r="M5" s="99">
        <f>RANK(K5,K$3:K$60,1)</f>
        <v>1</v>
      </c>
      <c r="N5" s="97"/>
    </row>
    <row r="6" spans="2:14">
      <c r="B6" s="101" t="s">
        <v>70</v>
      </c>
      <c r="C6" s="101" t="s">
        <v>71</v>
      </c>
      <c r="D6" s="101" t="s">
        <v>51</v>
      </c>
      <c r="E6" s="101" t="s">
        <v>62</v>
      </c>
      <c r="F6" s="101">
        <v>8.1999999999999993</v>
      </c>
      <c r="G6" s="101" t="s">
        <v>63</v>
      </c>
      <c r="H6" s="101">
        <v>1</v>
      </c>
      <c r="I6" s="101" t="s">
        <v>64</v>
      </c>
      <c r="K6" s="117"/>
      <c r="M6" s="100">
        <f>M5</f>
        <v>1</v>
      </c>
    </row>
    <row r="7" spans="2:14" ht="22.5" customHeight="1"/>
    <row r="8" spans="2:14">
      <c r="B8" s="39">
        <v>13</v>
      </c>
      <c r="C8" s="39" t="s">
        <v>72</v>
      </c>
    </row>
    <row r="9" spans="2:14">
      <c r="B9" s="39" t="s">
        <v>77</v>
      </c>
      <c r="C9" s="39" t="s">
        <v>78</v>
      </c>
      <c r="D9" s="39" t="s">
        <v>59</v>
      </c>
      <c r="E9" s="39" t="s">
        <v>62</v>
      </c>
      <c r="F9" s="39">
        <v>21.6</v>
      </c>
      <c r="G9" s="39" t="s">
        <v>63</v>
      </c>
      <c r="H9" s="39">
        <v>1</v>
      </c>
      <c r="I9" s="39" t="s">
        <v>64</v>
      </c>
      <c r="J9" s="117">
        <f>AVERAGE(F9:F10)</f>
        <v>21.6</v>
      </c>
      <c r="L9" s="99">
        <f>RANK(J9,J$3:J$60,1)</f>
        <v>10</v>
      </c>
    </row>
    <row r="10" spans="2:14">
      <c r="B10" s="39" t="s">
        <v>79</v>
      </c>
      <c r="C10" s="39" t="s">
        <v>80</v>
      </c>
      <c r="D10" s="39" t="s">
        <v>59</v>
      </c>
      <c r="E10" s="39" t="s">
        <v>62</v>
      </c>
      <c r="F10" s="39">
        <v>21.6</v>
      </c>
      <c r="G10" s="39" t="s">
        <v>63</v>
      </c>
      <c r="H10" s="39">
        <v>1</v>
      </c>
      <c r="I10" s="39" t="s">
        <v>64</v>
      </c>
      <c r="J10" s="117"/>
      <c r="L10" s="100">
        <f>L9</f>
        <v>10</v>
      </c>
    </row>
    <row r="11" spans="2:14">
      <c r="B11" s="39" t="s">
        <v>54</v>
      </c>
      <c r="C11" s="39" t="s">
        <v>73</v>
      </c>
      <c r="D11" s="39" t="s">
        <v>51</v>
      </c>
      <c r="E11" s="39" t="s">
        <v>62</v>
      </c>
      <c r="F11" s="39">
        <v>19.899999999999999</v>
      </c>
      <c r="G11" s="39" t="s">
        <v>63</v>
      </c>
      <c r="H11" s="39">
        <v>1</v>
      </c>
      <c r="I11" s="39" t="s">
        <v>74</v>
      </c>
      <c r="K11" s="117">
        <f>AVERAGE(F11:F12)</f>
        <v>21.15</v>
      </c>
      <c r="M11" s="99">
        <f>RANK(K11,K$3:K$60,1)</f>
        <v>10</v>
      </c>
    </row>
    <row r="12" spans="2:14">
      <c r="B12" s="39" t="s">
        <v>75</v>
      </c>
      <c r="C12" s="39" t="s">
        <v>76</v>
      </c>
      <c r="D12" s="39" t="s">
        <v>51</v>
      </c>
      <c r="E12" s="39" t="s">
        <v>62</v>
      </c>
      <c r="F12" s="39">
        <v>22.4</v>
      </c>
      <c r="G12" s="39" t="s">
        <v>63</v>
      </c>
      <c r="H12" s="39">
        <v>1</v>
      </c>
      <c r="I12" s="39" t="s">
        <v>64</v>
      </c>
      <c r="K12" s="117"/>
      <c r="M12" s="100">
        <f>M11</f>
        <v>10</v>
      </c>
    </row>
    <row r="13" spans="2:14" ht="22.5" customHeight="1"/>
    <row r="14" spans="2:14">
      <c r="B14" s="39">
        <v>14</v>
      </c>
      <c r="C14" s="39" t="s">
        <v>72</v>
      </c>
    </row>
    <row r="15" spans="2:14">
      <c r="B15" s="103" t="s">
        <v>129</v>
      </c>
      <c r="C15" s="39" t="s">
        <v>78</v>
      </c>
      <c r="D15" s="39" t="s">
        <v>59</v>
      </c>
      <c r="E15" s="39" t="s">
        <v>62</v>
      </c>
      <c r="F15" s="39">
        <v>20.100000000000001</v>
      </c>
      <c r="G15" s="39" t="s">
        <v>63</v>
      </c>
      <c r="H15" s="39">
        <v>1</v>
      </c>
      <c r="I15" s="39" t="s">
        <v>64</v>
      </c>
      <c r="J15" s="117">
        <f>AVERAGE(F15:F16)</f>
        <v>20.200000000000003</v>
      </c>
      <c r="L15" s="99">
        <f>RANK(J15,J$3:J$60,1)</f>
        <v>9</v>
      </c>
    </row>
    <row r="16" spans="2:14">
      <c r="B16" s="39" t="s">
        <v>81</v>
      </c>
      <c r="C16" s="39" t="s">
        <v>82</v>
      </c>
      <c r="D16" s="39" t="s">
        <v>59</v>
      </c>
      <c r="E16" s="39" t="s">
        <v>62</v>
      </c>
      <c r="F16" s="39">
        <v>20.3</v>
      </c>
      <c r="G16" s="39" t="s">
        <v>63</v>
      </c>
      <c r="H16" s="39">
        <v>1</v>
      </c>
      <c r="I16" s="39" t="s">
        <v>64</v>
      </c>
      <c r="J16" s="117"/>
      <c r="L16" s="100">
        <f>L15</f>
        <v>9</v>
      </c>
    </row>
    <row r="17" spans="2:13">
      <c r="B17" s="101" t="s">
        <v>83</v>
      </c>
      <c r="C17" s="101" t="s">
        <v>84</v>
      </c>
      <c r="D17" s="101" t="s">
        <v>51</v>
      </c>
      <c r="E17" s="101" t="s">
        <v>62</v>
      </c>
      <c r="F17" s="101">
        <v>13.2</v>
      </c>
      <c r="G17" s="101" t="s">
        <v>63</v>
      </c>
      <c r="H17" s="101">
        <v>1</v>
      </c>
      <c r="I17" s="101" t="s">
        <v>64</v>
      </c>
      <c r="K17" s="117">
        <f>AVERAGE(F17:F18)</f>
        <v>17.799999999999997</v>
      </c>
      <c r="M17" s="99">
        <f>RANK(K17,K$3:K$60,1)</f>
        <v>5</v>
      </c>
    </row>
    <row r="18" spans="2:13">
      <c r="B18" s="101" t="s">
        <v>56</v>
      </c>
      <c r="C18" s="101" t="s">
        <v>85</v>
      </c>
      <c r="D18" s="101" t="s">
        <v>51</v>
      </c>
      <c r="E18" s="101" t="s">
        <v>62</v>
      </c>
      <c r="F18" s="101">
        <v>22.4</v>
      </c>
      <c r="G18" s="101" t="s">
        <v>63</v>
      </c>
      <c r="H18" s="101">
        <v>1</v>
      </c>
      <c r="I18" s="101" t="s">
        <v>74</v>
      </c>
      <c r="K18" s="117"/>
      <c r="M18" s="100">
        <f>M17</f>
        <v>5</v>
      </c>
    </row>
    <row r="19" spans="2:13" ht="22.5" customHeight="1"/>
    <row r="20" spans="2:13">
      <c r="B20" s="39">
        <v>15</v>
      </c>
      <c r="C20" s="39" t="s">
        <v>72</v>
      </c>
    </row>
    <row r="21" spans="2:13">
      <c r="B21" s="39" t="s">
        <v>86</v>
      </c>
      <c r="C21" s="39" t="s">
        <v>87</v>
      </c>
      <c r="D21" s="39" t="s">
        <v>59</v>
      </c>
      <c r="E21" s="39" t="s">
        <v>62</v>
      </c>
      <c r="F21" s="39">
        <v>15.1</v>
      </c>
      <c r="G21" s="39" t="s">
        <v>63</v>
      </c>
      <c r="H21" s="39">
        <v>1</v>
      </c>
      <c r="I21" s="39" t="s">
        <v>64</v>
      </c>
      <c r="J21" s="117">
        <f>AVERAGE(F21:F22)</f>
        <v>16.45</v>
      </c>
      <c r="L21" s="99">
        <f>RANK(J21,J$3:J$60,1)</f>
        <v>7</v>
      </c>
    </row>
    <row r="22" spans="2:13">
      <c r="B22" s="39" t="s">
        <v>88</v>
      </c>
      <c r="C22" s="39" t="s">
        <v>89</v>
      </c>
      <c r="D22" s="39" t="s">
        <v>59</v>
      </c>
      <c r="E22" s="39" t="s">
        <v>62</v>
      </c>
      <c r="F22" s="39">
        <v>17.8</v>
      </c>
      <c r="G22" s="39" t="s">
        <v>63</v>
      </c>
      <c r="H22" s="39">
        <v>1</v>
      </c>
      <c r="I22" s="39" t="s">
        <v>64</v>
      </c>
      <c r="J22" s="117"/>
      <c r="L22" s="100">
        <f>L21</f>
        <v>7</v>
      </c>
    </row>
    <row r="23" spans="2:13">
      <c r="B23" s="39" t="s">
        <v>90</v>
      </c>
      <c r="C23" s="39" t="s">
        <v>91</v>
      </c>
      <c r="D23" s="39" t="s">
        <v>51</v>
      </c>
      <c r="E23" s="39" t="s">
        <v>62</v>
      </c>
      <c r="F23" s="39">
        <v>18.2</v>
      </c>
      <c r="G23" s="39" t="s">
        <v>63</v>
      </c>
      <c r="H23" s="39">
        <v>1</v>
      </c>
      <c r="I23" s="39" t="s">
        <v>64</v>
      </c>
      <c r="K23" s="117">
        <f>AVERAGE(F23:F24)</f>
        <v>20.299999999999997</v>
      </c>
      <c r="M23" s="99">
        <f>RANK(K23,K$3:K$60,1)</f>
        <v>8</v>
      </c>
    </row>
    <row r="24" spans="2:13">
      <c r="B24" s="39" t="s">
        <v>92</v>
      </c>
      <c r="C24" s="39" t="s">
        <v>93</v>
      </c>
      <c r="D24" s="39" t="s">
        <v>51</v>
      </c>
      <c r="E24" s="39" t="s">
        <v>62</v>
      </c>
      <c r="F24" s="39">
        <v>22.4</v>
      </c>
      <c r="G24" s="39" t="s">
        <v>63</v>
      </c>
      <c r="H24" s="39">
        <v>1</v>
      </c>
      <c r="I24" s="39" t="s">
        <v>74</v>
      </c>
      <c r="K24" s="117"/>
      <c r="M24" s="100">
        <f>M23</f>
        <v>8</v>
      </c>
    </row>
    <row r="25" spans="2:13" ht="22.5" customHeight="1"/>
    <row r="26" spans="2:13">
      <c r="B26" s="39">
        <v>16</v>
      </c>
      <c r="C26" s="39" t="s">
        <v>72</v>
      </c>
    </row>
    <row r="27" spans="2:13">
      <c r="B27" s="105" t="s">
        <v>94</v>
      </c>
      <c r="C27" s="105" t="s">
        <v>95</v>
      </c>
      <c r="D27" s="105" t="s">
        <v>59</v>
      </c>
      <c r="E27" s="105" t="s">
        <v>62</v>
      </c>
      <c r="F27" s="105">
        <v>12.6</v>
      </c>
      <c r="G27" s="105" t="s">
        <v>63</v>
      </c>
      <c r="H27" s="105">
        <v>1</v>
      </c>
      <c r="I27" s="105" t="s">
        <v>64</v>
      </c>
      <c r="J27" s="117">
        <f>AVERAGE(F27:F28)</f>
        <v>16.3</v>
      </c>
      <c r="L27" s="99">
        <f>RANK(J27,J$3:J$60,1)</f>
        <v>6</v>
      </c>
    </row>
    <row r="28" spans="2:13">
      <c r="B28" s="105" t="s">
        <v>96</v>
      </c>
      <c r="C28" s="105" t="s">
        <v>97</v>
      </c>
      <c r="D28" s="105" t="s">
        <v>59</v>
      </c>
      <c r="E28" s="105" t="s">
        <v>62</v>
      </c>
      <c r="F28" s="105">
        <v>20</v>
      </c>
      <c r="G28" s="105" t="s">
        <v>63</v>
      </c>
      <c r="H28" s="105">
        <v>1</v>
      </c>
      <c r="I28" s="105" t="s">
        <v>74</v>
      </c>
      <c r="J28" s="117"/>
      <c r="L28" s="100">
        <f>L27</f>
        <v>6</v>
      </c>
    </row>
    <row r="29" spans="2:13">
      <c r="B29" s="104" t="s">
        <v>134</v>
      </c>
      <c r="C29" s="104" t="s">
        <v>121</v>
      </c>
      <c r="D29" s="104" t="s">
        <v>51</v>
      </c>
      <c r="E29" s="104" t="s">
        <v>62</v>
      </c>
      <c r="F29" s="104">
        <v>19.5</v>
      </c>
      <c r="G29" s="39" t="s">
        <v>63</v>
      </c>
      <c r="H29" s="39">
        <v>1</v>
      </c>
      <c r="I29" s="103" t="s">
        <v>74</v>
      </c>
      <c r="K29" s="117">
        <f>AVERAGE(F29:F30)</f>
        <v>19.399999999999999</v>
      </c>
      <c r="M29" s="99">
        <f>RANK(K29,K$3:K$60,1)</f>
        <v>7</v>
      </c>
    </row>
    <row r="30" spans="2:13">
      <c r="B30" s="39" t="s">
        <v>98</v>
      </c>
      <c r="C30" s="39" t="s">
        <v>99</v>
      </c>
      <c r="D30" s="39" t="s">
        <v>51</v>
      </c>
      <c r="E30" s="39" t="s">
        <v>62</v>
      </c>
      <c r="F30" s="39">
        <v>19.3</v>
      </c>
      <c r="G30" s="39" t="s">
        <v>63</v>
      </c>
      <c r="H30" s="39">
        <v>1</v>
      </c>
      <c r="I30" s="39" t="s">
        <v>64</v>
      </c>
      <c r="K30" s="117"/>
      <c r="M30" s="100">
        <f>M29</f>
        <v>7</v>
      </c>
    </row>
    <row r="31" spans="2:13" ht="22.5" customHeight="1"/>
    <row r="32" spans="2:13">
      <c r="B32" s="39">
        <v>17</v>
      </c>
      <c r="C32" s="39" t="s">
        <v>72</v>
      </c>
    </row>
    <row r="33" spans="2:13">
      <c r="B33" s="105" t="s">
        <v>100</v>
      </c>
      <c r="C33" s="105" t="s">
        <v>87</v>
      </c>
      <c r="D33" s="105" t="s">
        <v>59</v>
      </c>
      <c r="E33" s="105" t="s">
        <v>62</v>
      </c>
      <c r="F33" s="105">
        <v>10</v>
      </c>
      <c r="G33" s="105" t="s">
        <v>63</v>
      </c>
      <c r="H33" s="105">
        <v>1</v>
      </c>
      <c r="I33" s="105" t="s">
        <v>64</v>
      </c>
      <c r="J33" s="117">
        <f>AVERAGE(F33:F34)</f>
        <v>15.5</v>
      </c>
      <c r="L33" s="99">
        <f>RANK(J33,J$3:J$60,1)</f>
        <v>5</v>
      </c>
    </row>
    <row r="34" spans="2:13">
      <c r="B34" s="105" t="s">
        <v>100</v>
      </c>
      <c r="C34" s="105" t="s">
        <v>101</v>
      </c>
      <c r="D34" s="105" t="s">
        <v>59</v>
      </c>
      <c r="E34" s="105" t="s">
        <v>62</v>
      </c>
      <c r="F34" s="105">
        <v>21</v>
      </c>
      <c r="G34" s="105" t="s">
        <v>63</v>
      </c>
      <c r="H34" s="105">
        <v>1</v>
      </c>
      <c r="I34" s="105" t="s">
        <v>74</v>
      </c>
      <c r="J34" s="117"/>
      <c r="L34" s="100">
        <f>L33</f>
        <v>5</v>
      </c>
    </row>
    <row r="35" spans="2:13">
      <c r="B35" s="101" t="s">
        <v>52</v>
      </c>
      <c r="C35" s="101" t="s">
        <v>102</v>
      </c>
      <c r="D35" s="101" t="s">
        <v>51</v>
      </c>
      <c r="E35" s="101" t="s">
        <v>62</v>
      </c>
      <c r="F35" s="101">
        <v>15.8</v>
      </c>
      <c r="G35" s="101" t="s">
        <v>63</v>
      </c>
      <c r="H35" s="101">
        <v>1</v>
      </c>
      <c r="I35" s="101" t="s">
        <v>64</v>
      </c>
      <c r="K35" s="117">
        <f>AVERAGE(F35:F36)</f>
        <v>18.100000000000001</v>
      </c>
      <c r="M35" s="99">
        <f>RANK(K35,K$3:K$60,1)</f>
        <v>6</v>
      </c>
    </row>
    <row r="36" spans="2:13">
      <c r="B36" s="101" t="s">
        <v>103</v>
      </c>
      <c r="C36" s="101" t="s">
        <v>104</v>
      </c>
      <c r="D36" s="101" t="s">
        <v>51</v>
      </c>
      <c r="E36" s="101" t="s">
        <v>62</v>
      </c>
      <c r="F36" s="101">
        <v>20.399999999999999</v>
      </c>
      <c r="G36" s="101" t="s">
        <v>63</v>
      </c>
      <c r="H36" s="101">
        <v>1</v>
      </c>
      <c r="I36" s="101" t="s">
        <v>64</v>
      </c>
      <c r="K36" s="117"/>
      <c r="M36" s="100">
        <f>M35</f>
        <v>6</v>
      </c>
    </row>
    <row r="37" spans="2:13" ht="22.5" customHeight="1"/>
    <row r="38" spans="2:13">
      <c r="B38" s="39">
        <v>18</v>
      </c>
      <c r="C38" s="39" t="s">
        <v>72</v>
      </c>
    </row>
    <row r="39" spans="2:13">
      <c r="B39" s="105" t="s">
        <v>109</v>
      </c>
      <c r="C39" s="105" t="s">
        <v>110</v>
      </c>
      <c r="D39" s="105" t="s">
        <v>59</v>
      </c>
      <c r="E39" s="105" t="s">
        <v>62</v>
      </c>
      <c r="F39" s="105">
        <v>10.6</v>
      </c>
      <c r="G39" s="105" t="s">
        <v>63</v>
      </c>
      <c r="H39" s="105">
        <v>1</v>
      </c>
      <c r="I39" s="105" t="s">
        <v>64</v>
      </c>
      <c r="J39" s="117">
        <f>AVERAGE(F39:F40)</f>
        <v>14.25</v>
      </c>
      <c r="L39" s="99">
        <f>RANK(J39,J$3:J$60,1)</f>
        <v>3</v>
      </c>
    </row>
    <row r="40" spans="2:13">
      <c r="B40" s="105" t="s">
        <v>111</v>
      </c>
      <c r="C40" s="105" t="s">
        <v>112</v>
      </c>
      <c r="D40" s="105" t="s">
        <v>59</v>
      </c>
      <c r="E40" s="105" t="s">
        <v>62</v>
      </c>
      <c r="F40" s="105">
        <v>17.899999999999999</v>
      </c>
      <c r="G40" s="105" t="s">
        <v>63</v>
      </c>
      <c r="H40" s="105">
        <v>1</v>
      </c>
      <c r="I40" s="105" t="s">
        <v>64</v>
      </c>
      <c r="J40" s="117"/>
      <c r="L40" s="100">
        <f>L39</f>
        <v>3</v>
      </c>
    </row>
    <row r="41" spans="2:13">
      <c r="B41" s="101" t="s">
        <v>105</v>
      </c>
      <c r="C41" s="101" t="s">
        <v>106</v>
      </c>
      <c r="D41" s="101" t="s">
        <v>51</v>
      </c>
      <c r="E41" s="101" t="s">
        <v>62</v>
      </c>
      <c r="F41" s="101">
        <v>11.7</v>
      </c>
      <c r="G41" s="101" t="s">
        <v>63</v>
      </c>
      <c r="H41" s="101">
        <v>1</v>
      </c>
      <c r="I41" s="101" t="s">
        <v>64</v>
      </c>
      <c r="K41" s="117">
        <f>AVERAGE(F41:F42)</f>
        <v>12.95</v>
      </c>
      <c r="M41" s="99">
        <f>RANK(K41,K$3:K$60,1)</f>
        <v>3</v>
      </c>
    </row>
    <row r="42" spans="2:13">
      <c r="B42" s="101" t="s">
        <v>107</v>
      </c>
      <c r="C42" s="102" t="s">
        <v>131</v>
      </c>
      <c r="D42" s="101" t="s">
        <v>108</v>
      </c>
      <c r="E42" s="101" t="s">
        <v>62</v>
      </c>
      <c r="F42" s="101">
        <v>14.2</v>
      </c>
      <c r="G42" s="101" t="s">
        <v>63</v>
      </c>
      <c r="H42" s="101">
        <v>1</v>
      </c>
      <c r="I42" s="101" t="s">
        <v>64</v>
      </c>
      <c r="K42" s="117"/>
      <c r="M42" s="100">
        <f>M41</f>
        <v>3</v>
      </c>
    </row>
    <row r="43" spans="2:13" ht="22.5" customHeight="1"/>
    <row r="44" spans="2:13">
      <c r="B44" s="39">
        <v>1</v>
      </c>
      <c r="C44" s="39" t="s">
        <v>113</v>
      </c>
    </row>
    <row r="45" spans="2:13">
      <c r="B45" s="105" t="s">
        <v>118</v>
      </c>
      <c r="C45" s="105" t="s">
        <v>71</v>
      </c>
      <c r="D45" s="105" t="s">
        <v>59</v>
      </c>
      <c r="E45" s="105" t="s">
        <v>62</v>
      </c>
      <c r="F45" s="105">
        <v>11.3</v>
      </c>
      <c r="G45" s="105" t="s">
        <v>63</v>
      </c>
      <c r="H45" s="105">
        <v>1</v>
      </c>
      <c r="I45" s="105" t="s">
        <v>64</v>
      </c>
      <c r="J45" s="117">
        <f>AVERAGE(F45:F46)</f>
        <v>12.05</v>
      </c>
      <c r="L45" s="99">
        <f>RANK(J45,J$3:J$60,1)</f>
        <v>2</v>
      </c>
    </row>
    <row r="46" spans="2:13">
      <c r="B46" s="105" t="s">
        <v>119</v>
      </c>
      <c r="C46" s="106" t="s">
        <v>132</v>
      </c>
      <c r="D46" s="105" t="s">
        <v>59</v>
      </c>
      <c r="E46" s="105" t="s">
        <v>62</v>
      </c>
      <c r="F46" s="105">
        <v>12.8</v>
      </c>
      <c r="G46" s="105" t="s">
        <v>63</v>
      </c>
      <c r="H46" s="105">
        <v>1</v>
      </c>
      <c r="I46" s="105" t="s">
        <v>64</v>
      </c>
      <c r="J46" s="117"/>
      <c r="L46" s="100">
        <f>L45</f>
        <v>2</v>
      </c>
    </row>
    <row r="47" spans="2:13">
      <c r="B47" s="101" t="s">
        <v>114</v>
      </c>
      <c r="C47" s="101" t="s">
        <v>115</v>
      </c>
      <c r="D47" s="101" t="s">
        <v>51</v>
      </c>
      <c r="E47" s="101" t="s">
        <v>62</v>
      </c>
      <c r="F47" s="101">
        <v>5.9</v>
      </c>
      <c r="G47" s="101" t="s">
        <v>63</v>
      </c>
      <c r="H47" s="101">
        <v>1</v>
      </c>
      <c r="I47" s="101" t="s">
        <v>74</v>
      </c>
      <c r="K47" s="117">
        <f>AVERAGE(F47:F48)</f>
        <v>9.6999999999999993</v>
      </c>
      <c r="M47" s="99">
        <f>RANK(K47,K$3:K$60,1)</f>
        <v>2</v>
      </c>
    </row>
    <row r="48" spans="2:13">
      <c r="B48" s="101" t="s">
        <v>116</v>
      </c>
      <c r="C48" s="101" t="s">
        <v>117</v>
      </c>
      <c r="D48" s="101" t="s">
        <v>51</v>
      </c>
      <c r="E48" s="101" t="s">
        <v>62</v>
      </c>
      <c r="F48" s="101">
        <v>13.5</v>
      </c>
      <c r="G48" s="101" t="s">
        <v>63</v>
      </c>
      <c r="H48" s="101">
        <v>1</v>
      </c>
      <c r="I48" s="101" t="s">
        <v>64</v>
      </c>
      <c r="K48" s="117"/>
      <c r="M48" s="100">
        <f>M47</f>
        <v>2</v>
      </c>
    </row>
    <row r="49" spans="2:13" ht="22.5" customHeight="1"/>
    <row r="50" spans="2:13">
      <c r="B50" s="39">
        <v>15</v>
      </c>
      <c r="C50" s="39" t="s">
        <v>113</v>
      </c>
    </row>
    <row r="51" spans="2:13">
      <c r="B51" s="39" t="s">
        <v>120</v>
      </c>
      <c r="C51" s="39" t="s">
        <v>121</v>
      </c>
      <c r="D51" s="39" t="s">
        <v>59</v>
      </c>
      <c r="E51" s="39" t="s">
        <v>62</v>
      </c>
      <c r="F51" s="39">
        <v>18.2</v>
      </c>
      <c r="G51" s="39" t="s">
        <v>63</v>
      </c>
      <c r="H51" s="39">
        <v>1</v>
      </c>
      <c r="I51" s="39" t="s">
        <v>74</v>
      </c>
      <c r="J51" s="117">
        <f>AVERAGE(F51:F52)</f>
        <v>18.45</v>
      </c>
      <c r="L51" s="99">
        <f>RANK(J51,J$3:J$60,1)</f>
        <v>8</v>
      </c>
    </row>
    <row r="52" spans="2:13">
      <c r="B52" s="39" t="s">
        <v>120</v>
      </c>
      <c r="C52" s="39" t="s">
        <v>122</v>
      </c>
      <c r="D52" s="39" t="s">
        <v>59</v>
      </c>
      <c r="E52" s="39" t="s">
        <v>62</v>
      </c>
      <c r="F52" s="39">
        <v>18.7</v>
      </c>
      <c r="G52" s="39" t="s">
        <v>63</v>
      </c>
      <c r="H52" s="39">
        <v>1</v>
      </c>
      <c r="I52" s="39" t="s">
        <v>64</v>
      </c>
      <c r="J52" s="117"/>
      <c r="L52" s="100">
        <f>L51</f>
        <v>8</v>
      </c>
    </row>
    <row r="53" spans="2:13">
      <c r="B53" s="39" t="s">
        <v>55</v>
      </c>
      <c r="C53" s="39" t="s">
        <v>123</v>
      </c>
      <c r="D53" s="39" t="s">
        <v>51</v>
      </c>
      <c r="E53" s="39" t="s">
        <v>62</v>
      </c>
      <c r="F53" s="39">
        <v>19.7</v>
      </c>
      <c r="G53" s="39" t="s">
        <v>63</v>
      </c>
      <c r="H53" s="39">
        <v>1</v>
      </c>
      <c r="I53" s="39" t="s">
        <v>64</v>
      </c>
      <c r="K53" s="117">
        <f>AVERAGE(F53:F54)</f>
        <v>21.049999999999997</v>
      </c>
      <c r="M53" s="99">
        <f>RANK(K53,K$3:K$60,1)</f>
        <v>9</v>
      </c>
    </row>
    <row r="54" spans="2:13">
      <c r="B54" s="103" t="s">
        <v>141</v>
      </c>
      <c r="C54" s="39" t="s">
        <v>89</v>
      </c>
      <c r="D54" s="39" t="s">
        <v>51</v>
      </c>
      <c r="E54" s="39" t="s">
        <v>62</v>
      </c>
      <c r="F54" s="39">
        <v>22.4</v>
      </c>
      <c r="G54" s="39" t="s">
        <v>63</v>
      </c>
      <c r="H54" s="39">
        <v>1</v>
      </c>
      <c r="I54" s="39" t="s">
        <v>74</v>
      </c>
      <c r="K54" s="117"/>
      <c r="M54" s="100">
        <f>M53</f>
        <v>9</v>
      </c>
    </row>
    <row r="55" spans="2:13" ht="22.5" customHeight="1"/>
    <row r="56" spans="2:13">
      <c r="B56" s="39">
        <v>18</v>
      </c>
      <c r="C56" s="39" t="s">
        <v>113</v>
      </c>
    </row>
    <row r="57" spans="2:13">
      <c r="B57" s="105" t="s">
        <v>124</v>
      </c>
      <c r="C57" s="106" t="s">
        <v>133</v>
      </c>
      <c r="D57" s="105" t="s">
        <v>59</v>
      </c>
      <c r="E57" s="105" t="s">
        <v>62</v>
      </c>
      <c r="F57" s="105">
        <v>12.8</v>
      </c>
      <c r="G57" s="105" t="s">
        <v>63</v>
      </c>
      <c r="H57" s="105">
        <v>1</v>
      </c>
      <c r="I57" s="105" t="s">
        <v>74</v>
      </c>
      <c r="J57" s="117">
        <f>AVERAGE(F57:F58)</f>
        <v>14.3</v>
      </c>
      <c r="L57" s="99">
        <f>RANK(J57,J$3:J$60,1)</f>
        <v>4</v>
      </c>
    </row>
    <row r="58" spans="2:13">
      <c r="B58" s="105" t="s">
        <v>125</v>
      </c>
      <c r="C58" s="105" t="s">
        <v>126</v>
      </c>
      <c r="D58" s="105" t="s">
        <v>59</v>
      </c>
      <c r="E58" s="105" t="s">
        <v>62</v>
      </c>
      <c r="F58" s="105">
        <v>15.8</v>
      </c>
      <c r="G58" s="105" t="s">
        <v>63</v>
      </c>
      <c r="H58" s="105">
        <v>1</v>
      </c>
      <c r="I58" s="105" t="s">
        <v>64</v>
      </c>
      <c r="J58" s="117"/>
      <c r="L58" s="100">
        <f>L57</f>
        <v>4</v>
      </c>
    </row>
    <row r="59" spans="2:13">
      <c r="B59" s="102" t="s">
        <v>140</v>
      </c>
      <c r="C59" s="101" t="s">
        <v>127</v>
      </c>
      <c r="D59" s="101" t="s">
        <v>51</v>
      </c>
      <c r="E59" s="101" t="s">
        <v>62</v>
      </c>
      <c r="F59" s="101">
        <v>13.8</v>
      </c>
      <c r="G59" s="101" t="s">
        <v>63</v>
      </c>
      <c r="H59" s="101">
        <v>1</v>
      </c>
      <c r="I59" s="101" t="s">
        <v>64</v>
      </c>
      <c r="K59" s="117">
        <f>AVERAGE(F59:F60)</f>
        <v>15.35</v>
      </c>
      <c r="M59" s="99">
        <f>RANK(K59,K$3:K$60,1)</f>
        <v>4</v>
      </c>
    </row>
    <row r="60" spans="2:13">
      <c r="B60" s="101" t="s">
        <v>53</v>
      </c>
      <c r="C60" s="101" t="s">
        <v>128</v>
      </c>
      <c r="D60" s="101" t="s">
        <v>51</v>
      </c>
      <c r="E60" s="101" t="s">
        <v>69</v>
      </c>
      <c r="F60" s="101">
        <v>16.899999999999999</v>
      </c>
      <c r="G60" s="101" t="s">
        <v>63</v>
      </c>
      <c r="H60" s="101">
        <v>1</v>
      </c>
      <c r="I60" s="101" t="s">
        <v>64</v>
      </c>
      <c r="K60" s="117"/>
      <c r="M60" s="100">
        <f>M59</f>
        <v>4</v>
      </c>
    </row>
  </sheetData>
  <autoFilter ref="B1:M60"/>
  <mergeCells count="20">
    <mergeCell ref="K35:K36"/>
    <mergeCell ref="J3:J4"/>
    <mergeCell ref="K5:K6"/>
    <mergeCell ref="J9:J10"/>
    <mergeCell ref="K11:K12"/>
    <mergeCell ref="J15:J16"/>
    <mergeCell ref="K17:K18"/>
    <mergeCell ref="J21:J22"/>
    <mergeCell ref="K23:K24"/>
    <mergeCell ref="J27:J28"/>
    <mergeCell ref="K29:K30"/>
    <mergeCell ref="J33:J34"/>
    <mergeCell ref="J57:J58"/>
    <mergeCell ref="K59:K60"/>
    <mergeCell ref="J39:J40"/>
    <mergeCell ref="K41:K42"/>
    <mergeCell ref="J45:J46"/>
    <mergeCell ref="K47:K48"/>
    <mergeCell ref="J51:J52"/>
    <mergeCell ref="K53:K5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Feuille de match</vt:lpstr>
      <vt:lpstr>Equipes (Resultats)</vt:lpstr>
      <vt:lpstr>Equipes</vt:lpstr>
      <vt:lpstr>'Feuille de match'!Print_Area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</dc:creator>
  <cp:lastModifiedBy>JiPé</cp:lastModifiedBy>
  <cp:lastPrinted>2020-07-22T15:46:53Z</cp:lastPrinted>
  <dcterms:created xsi:type="dcterms:W3CDTF">2007-10-19T07:05:44Z</dcterms:created>
  <dcterms:modified xsi:type="dcterms:W3CDTF">2022-05-05T14:22:34Z</dcterms:modified>
</cp:coreProperties>
</file>